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Arbeitswelt'!$A$1:$M$74</definedName>
    <definedName name="_xlnm.Print_Area" localSheetId="2">'Entschädigungen und Pflege'!$A$1:$M$83</definedName>
    <definedName name="_xlnm.Print_Area" localSheetId="4">'Sachverständigengutachten'!$A$1:$L$34</definedName>
  </definedNames>
  <calcPr fullCalcOnLoad="1"/>
</workbook>
</file>

<file path=xl/sharedStrings.xml><?xml version="1.0" encoding="utf-8"?>
<sst xmlns="http://schemas.openxmlformats.org/spreadsheetml/2006/main" count="351" uniqueCount="129">
  <si>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</si>
  <si>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</si>
  <si>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</si>
  <si>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</si>
  <si>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</si>
  <si>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</si>
  <si>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</si>
  <si>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</si>
  <si>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</si>
  <si>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</si>
  <si>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</si>
  <si>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</si>
  <si>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</si>
  <si>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</si>
  <si>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</si>
  <si>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</si>
  <si>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</si>
  <si>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</si>
  <si>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</si>
  <si>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</si>
  <si>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</si>
  <si>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</si>
  <si>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</si>
  <si>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Hinterbliebene</t>
  </si>
  <si>
    <t>Beschädigtenrenten</t>
  </si>
  <si>
    <t>Pflegezulagen</t>
  </si>
  <si>
    <t>Sonstige</t>
  </si>
  <si>
    <t>Sachverständigengutachten</t>
  </si>
  <si>
    <t>Unterstützung pflegender Angehöriger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</si>
  <si>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</si>
  <si>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</si>
  <si>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</si>
  <si>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</si>
  <si>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</si>
  <si>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</si>
  <si>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</si>
  <si>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</si>
  <si>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</si>
  <si>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</si>
  <si>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</si>
  <si>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</si>
  <si>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</si>
  <si>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</si>
  <si>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</si>
  <si>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</si>
  <si>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</si>
  <si>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</si>
  <si>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</si>
  <si>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</si>
  <si>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</si>
  <si>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</si>
  <si>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</si>
  <si>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</si>
  <si>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</si>
  <si>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</si>
  <si>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</si>
  <si>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</si>
  <si>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</si>
  <si>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24-Stunden-Betreuung</t>
  </si>
  <si>
    <t>genehmigte Anträge</t>
  </si>
  <si>
    <t>Zentrale</t>
  </si>
  <si>
    <t>Der Aufwand bei der 24-Stunden-Betreuung wird zu 60% vom Bund und zu 40% von den Ländern übernommen</t>
  </si>
  <si>
    <t>Opferfürsorgegesetz</t>
  </si>
  <si>
    <t>OFG</t>
  </si>
  <si>
    <t>Quelle Sozialministerium</t>
  </si>
  <si>
    <t>Quelle Sozialministeriumservice</t>
  </si>
  <si>
    <t>Aufwand in EUR</t>
  </si>
  <si>
    <t>Sozialministeriumservice</t>
  </si>
  <si>
    <t>Pflegekarenzgeld</t>
  </si>
  <si>
    <t>Einvernehm-liche Lösung</t>
  </si>
  <si>
    <t>Gewährungen</t>
  </si>
  <si>
    <t>bewilligte Individual-förder-ungen</t>
  </si>
  <si>
    <t>Arbeit und Ausbildung</t>
  </si>
  <si>
    <t>Lohn-förderungen</t>
  </si>
  <si>
    <t>Mobilität</t>
  </si>
  <si>
    <t>Förderung Selbstständige</t>
  </si>
  <si>
    <t>KOVG</t>
  </si>
  <si>
    <t>Kriegsge-fangenenent-schädigung (KGEG)</t>
  </si>
  <si>
    <t>Wien inklusive Ausland</t>
  </si>
  <si>
    <t>Ausland</t>
  </si>
  <si>
    <t>Kündigungsverfahren 2018</t>
  </si>
  <si>
    <t>Heimopfer-rentengesetz (HOG)</t>
  </si>
  <si>
    <t>Contergan-hilfeleistungs-gesetz (CHIG)</t>
  </si>
  <si>
    <t>Aufwand in Mio Euro</t>
  </si>
  <si>
    <t>Wien *)</t>
  </si>
  <si>
    <t>*) Wien inkl. Ausland</t>
  </si>
  <si>
    <t>Personen</t>
  </si>
  <si>
    <t>Erstanträge (Personen)</t>
  </si>
  <si>
    <t>Erstbemessungen (Leistungen)</t>
  </si>
  <si>
    <t>Neubemessungen (Leistungen)</t>
  </si>
  <si>
    <t>Psychotherapie Anträge</t>
  </si>
  <si>
    <t>Neubemessungen</t>
  </si>
  <si>
    <t>Ersbemessungen</t>
  </si>
  <si>
    <r>
      <t xml:space="preserve">Begünstigte Behinderte
</t>
    </r>
    <r>
      <rPr>
        <sz val="11.5"/>
        <rFont val="Corbel"/>
        <family val="2"/>
      </rPr>
      <t>zum 31.12.2018</t>
    </r>
  </si>
  <si>
    <r>
      <t xml:space="preserve">Beschäftig-ungsstand
</t>
    </r>
    <r>
      <rPr>
        <sz val="11.5"/>
        <rFont val="Corbel"/>
        <family val="2"/>
      </rPr>
      <t>zum 31.12.2018</t>
    </r>
  </si>
  <si>
    <r>
      <t xml:space="preserve">Kriegsopfer-versorung (KOVG) </t>
    </r>
    <r>
      <rPr>
        <sz val="11.5"/>
        <rFont val="Corbel"/>
        <family val="2"/>
      </rPr>
      <t>Beschädigte</t>
    </r>
  </si>
  <si>
    <r>
      <t xml:space="preserve">Kriegsopfer-versorung (KOVG) </t>
    </r>
    <r>
      <rPr>
        <sz val="11.5"/>
        <rFont val="Corbel"/>
        <family val="2"/>
      </rPr>
      <t>Hinter-bliebene</t>
    </r>
  </si>
  <si>
    <r>
      <t>Kriegsopfer-versorung (KOVG)</t>
    </r>
    <r>
      <rPr>
        <sz val="11.5"/>
        <rFont val="Corbel"/>
        <family val="2"/>
      </rPr>
      <t xml:space="preserve"> gesamt</t>
    </r>
  </si>
  <si>
    <r>
      <t xml:space="preserve">Verbrechens-opfergesetz </t>
    </r>
    <r>
      <rPr>
        <sz val="11.5"/>
        <rFont val="Corbel"/>
        <family val="2"/>
      </rPr>
      <t>(VOG)</t>
    </r>
  </si>
  <si>
    <r>
      <t xml:space="preserve">Opferfürsorgegesetz </t>
    </r>
    <r>
      <rPr>
        <sz val="11.5"/>
        <rFont val="Corbel"/>
        <family val="2"/>
      </rPr>
      <t>(OFG)</t>
    </r>
  </si>
  <si>
    <r>
      <t xml:space="preserve">Unterstützungsfonds </t>
    </r>
    <r>
      <rPr>
        <sz val="11.5"/>
        <rFont val="Corbel"/>
        <family val="2"/>
      </rPr>
      <t>(UF)</t>
    </r>
  </si>
  <si>
    <t>HVG</t>
  </si>
  <si>
    <t>Quelle Sozialministeriumservice/Sozialministerium</t>
  </si>
  <si>
    <t>BEHINDERUNG UND ARBEITSWELT 2019</t>
  </si>
  <si>
    <r>
      <t xml:space="preserve">Einstellpflichtige DienstgeberInnen
</t>
    </r>
    <r>
      <rPr>
        <sz val="11.5"/>
        <rFont val="Corbel"/>
        <family val="2"/>
      </rPr>
      <t>Zahlen aus der Vor-schreibungsperiode 2018</t>
    </r>
  </si>
  <si>
    <r>
      <t xml:space="preserve">Pflichtstellen
</t>
    </r>
    <r>
      <rPr>
        <sz val="11.5"/>
        <rFont val="Corbel"/>
        <family val="2"/>
      </rPr>
      <t>Zahlen aus der Vor-schreibungsperiode 2018</t>
    </r>
  </si>
  <si>
    <t>FÖRDERUNGEN 2019</t>
  </si>
  <si>
    <t>BEHINDERTENGLEICHSTELLUNG &amp; BARRIEREFREIHEIT 2019</t>
  </si>
  <si>
    <t>Schlichtungsverfahren 2019</t>
  </si>
  <si>
    <t>abgeschlossene Schlichtungsverfahren 2019</t>
  </si>
  <si>
    <t>RENTEN UND ENTSCHÄDIGUNGEN 2019</t>
  </si>
  <si>
    <t>PFLEGEUNTERSTÜTZUNGEN 2019</t>
  </si>
  <si>
    <t>BERATUNG UND SERVICE 2019</t>
  </si>
  <si>
    <t>neu ausgestellte Behindertenpässe 2019</t>
  </si>
  <si>
    <t>ausgestellte Parkausweise 2019</t>
  </si>
  <si>
    <t>Ausgaben in Mio Euro</t>
  </si>
  <si>
    <t>SACHVERSTÄNDIGENGUTACHTEN 2019</t>
  </si>
  <si>
    <t>NEBA Projekte 2019</t>
  </si>
  <si>
    <t>Jugendcoaching</t>
  </si>
  <si>
    <t>Produktionsschule</t>
  </si>
  <si>
    <t>Berufsausbildungsassistenz</t>
  </si>
  <si>
    <t>Arbeitsassistemz</t>
  </si>
  <si>
    <t>Jobcoaching</t>
  </si>
  <si>
    <t>Anzahl der Projekte</t>
  </si>
  <si>
    <t>Teilnahmen</t>
  </si>
  <si>
    <t>Ausgaben in EUR</t>
  </si>
  <si>
    <t>die Daten bezüglich der Gewährungen und des  Aufwandes beziehen sich lediglich auf die vom Sozialministeri-umservice administrierten Fälle und beinhalten somit nicht die vom Land NÖ gewährten Förderungen.</t>
  </si>
  <si>
    <t>Aufwand in Mio EUR</t>
  </si>
  <si>
    <t>Aufwand in  Mio EUR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</si>
</sst>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  <numFmt numFmtId="199" formatCode="0.00,,"/>
    <numFmt numFmtId="200" formatCode="0.0000000000"/>
    <numFmt numFmtId="201" formatCode="#,##0.00,,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22"/>
      <color indexed="9"/>
      <name val="Corbel"/>
      <family val="2"/>
    </font>
    <font>
      <sz val="11.5"/>
      <name val="Corbel"/>
      <family val="2"/>
    </font>
    <font>
      <b/>
      <sz val="11.5"/>
      <name val="Corbel"/>
      <family val="2"/>
    </font>
    <font>
      <sz val="11.5"/>
      <color indexed="9"/>
      <name val="Corbel"/>
      <family val="2"/>
    </font>
    <font>
      <sz val="11.5"/>
      <color indexed="10"/>
      <name val="Corbel"/>
      <family val="2"/>
    </font>
    <font>
      <b/>
      <sz val="11.5"/>
      <color indexed="10"/>
      <name val="Corbel"/>
      <family val="2"/>
    </font>
    <font>
      <sz val="9.5"/>
      <name val="Corbel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1.5"/>
      <color indexed="63"/>
      <name val="Corbel"/>
      <family val="0"/>
    </font>
    <font>
      <b/>
      <sz val="11.5"/>
      <color indexed="9"/>
      <name val="Corbel"/>
      <family val="0"/>
    </font>
    <font>
      <sz val="9"/>
      <color indexed="63"/>
      <name val="Corbel"/>
      <family val="0"/>
    </font>
    <font>
      <sz val="8.5"/>
      <color indexed="63"/>
      <name val="Arial"/>
      <family val="0"/>
    </font>
    <font>
      <sz val="11.5"/>
      <color indexed="63"/>
      <name val="Corbel"/>
      <family val="0"/>
    </font>
    <font>
      <sz val="10"/>
      <color indexed="63"/>
      <name val="Corbel"/>
      <family val="0"/>
    </font>
    <font>
      <sz val="10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.5"/>
      <color theme="1"/>
      <name val="Corbel"/>
      <family val="2"/>
    </font>
    <font>
      <sz val="11.5"/>
      <color rgb="FF454545"/>
      <name val="Corbel"/>
      <family val="2"/>
    </font>
    <font>
      <sz val="22"/>
      <color theme="0"/>
      <name val="Corbe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39B"/>
        <bgColor indexed="64"/>
      </patternFill>
    </fill>
    <fill>
      <patternFill patternType="solid">
        <fgColor rgb="FFE64135"/>
        <bgColor indexed="64"/>
      </patternFill>
    </fill>
    <fill>
      <patternFill patternType="solid">
        <fgColor rgb="FFFF0000"/>
        <bgColor indexed="64"/>
      </patternFill>
    </fill>
  </fills>
  <borders count="8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47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3" fontId="6" fillId="34" borderId="14" xfId="0" applyNumberFormat="1" applyFont="1" applyFill="1" applyBorder="1" applyAlignment="1">
      <alignment horizontal="right" vertical="center"/>
    </xf>
    <xf numFmtId="3" fontId="6" fillId="35" borderId="15" xfId="0" applyNumberFormat="1" applyFont="1" applyFill="1" applyBorder="1" applyAlignment="1">
      <alignment horizontal="right" vertical="center"/>
    </xf>
    <xf numFmtId="10" fontId="5" fillId="34" borderId="16" xfId="0" applyNumberFormat="1" applyFont="1" applyFill="1" applyBorder="1" applyAlignment="1">
      <alignment horizontal="right" vertical="center"/>
    </xf>
    <xf numFmtId="10" fontId="5" fillId="35" borderId="17" xfId="0" applyNumberFormat="1" applyFont="1" applyFill="1" applyBorder="1" applyAlignment="1">
      <alignment horizontal="right" vertical="center"/>
    </xf>
    <xf numFmtId="0" fontId="5" fillId="36" borderId="18" xfId="0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0" fontId="5" fillId="36" borderId="20" xfId="0" applyFont="1" applyFill="1" applyBorder="1" applyAlignment="1">
      <alignment vertical="center"/>
    </xf>
    <xf numFmtId="10" fontId="5" fillId="35" borderId="21" xfId="0" applyNumberFormat="1" applyFont="1" applyFill="1" applyBorder="1" applyAlignment="1">
      <alignment horizontal="right" vertical="center"/>
    </xf>
    <xf numFmtId="3" fontId="6" fillId="35" borderId="21" xfId="0" applyNumberFormat="1" applyFont="1" applyFill="1" applyBorder="1" applyAlignment="1">
      <alignment horizontal="right" vertical="center"/>
    </xf>
    <xf numFmtId="10" fontId="5" fillId="0" borderId="16" xfId="0" applyNumberFormat="1" applyFont="1" applyFill="1" applyBorder="1" applyAlignment="1">
      <alignment horizontal="right" vertical="center"/>
    </xf>
    <xf numFmtId="10" fontId="5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vertical="center"/>
    </xf>
    <xf numFmtId="3" fontId="6" fillId="35" borderId="13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Alignment="1">
      <alignment/>
    </xf>
    <xf numFmtId="10" fontId="5" fillId="0" borderId="26" xfId="0" applyNumberFormat="1" applyFont="1" applyBorder="1" applyAlignment="1">
      <alignment horizontal="right" vertical="center" wrapText="1"/>
    </xf>
    <xf numFmtId="10" fontId="5" fillId="0" borderId="27" xfId="0" applyNumberFormat="1" applyFont="1" applyBorder="1" applyAlignment="1">
      <alignment horizontal="right" vertical="center" wrapText="1"/>
    </xf>
    <xf numFmtId="10" fontId="5" fillId="0" borderId="27" xfId="0" applyNumberFormat="1" applyFont="1" applyBorder="1" applyAlignment="1">
      <alignment vertical="center" wrapText="1"/>
    </xf>
    <xf numFmtId="10" fontId="5" fillId="35" borderId="28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vertical="center" wrapText="1"/>
    </xf>
    <xf numFmtId="0" fontId="5" fillId="36" borderId="30" xfId="0" applyFont="1" applyFill="1" applyBorder="1" applyAlignment="1">
      <alignment vertical="center" wrapText="1"/>
    </xf>
    <xf numFmtId="0" fontId="5" fillId="36" borderId="31" xfId="0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3" fontId="5" fillId="0" borderId="3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vertical="center" wrapText="1"/>
    </xf>
    <xf numFmtId="3" fontId="6" fillId="35" borderId="3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5" fillId="34" borderId="36" xfId="0" applyNumberFormat="1" applyFont="1" applyFill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vertical="center" wrapText="1"/>
    </xf>
    <xf numFmtId="0" fontId="5" fillId="36" borderId="37" xfId="0" applyFont="1" applyFill="1" applyBorder="1" applyAlignment="1">
      <alignment vertical="center"/>
    </xf>
    <xf numFmtId="0" fontId="5" fillId="0" borderId="38" xfId="0" applyFont="1" applyBorder="1" applyAlignment="1">
      <alignment horizontal="right" vertical="top" wrapText="1"/>
    </xf>
    <xf numFmtId="3" fontId="5" fillId="0" borderId="25" xfId="0" applyNumberFormat="1" applyFont="1" applyBorder="1" applyAlignment="1">
      <alignment horizontal="right" vertical="top" wrapText="1"/>
    </xf>
    <xf numFmtId="3" fontId="5" fillId="0" borderId="25" xfId="0" applyNumberFormat="1" applyFont="1" applyBorder="1" applyAlignment="1">
      <alignment vertical="top" wrapText="1"/>
    </xf>
    <xf numFmtId="0" fontId="5" fillId="36" borderId="39" xfId="0" applyFont="1" applyFill="1" applyBorder="1" applyAlignment="1">
      <alignment vertical="center"/>
    </xf>
    <xf numFmtId="10" fontId="5" fillId="0" borderId="38" xfId="0" applyNumberFormat="1" applyFont="1" applyBorder="1" applyAlignment="1">
      <alignment horizontal="right" vertical="top" wrapText="1"/>
    </xf>
    <xf numFmtId="10" fontId="5" fillId="0" borderId="40" xfId="0" applyNumberFormat="1" applyFont="1" applyBorder="1" applyAlignment="1">
      <alignment horizontal="right" vertical="top" wrapText="1"/>
    </xf>
    <xf numFmtId="10" fontId="5" fillId="0" borderId="27" xfId="0" applyNumberFormat="1" applyFont="1" applyBorder="1" applyAlignment="1">
      <alignment vertical="top" wrapText="1"/>
    </xf>
    <xf numFmtId="3" fontId="5" fillId="0" borderId="40" xfId="0" applyNumberFormat="1" applyFont="1" applyBorder="1" applyAlignment="1">
      <alignment horizontal="right" vertical="top" wrapText="1"/>
    </xf>
    <xf numFmtId="3" fontId="5" fillId="0" borderId="27" xfId="0" applyNumberFormat="1" applyFont="1" applyBorder="1" applyAlignment="1">
      <alignment vertical="top" wrapText="1"/>
    </xf>
    <xf numFmtId="0" fontId="5" fillId="36" borderId="41" xfId="0" applyFont="1" applyFill="1" applyBorder="1" applyAlignment="1">
      <alignment vertical="center"/>
    </xf>
    <xf numFmtId="0" fontId="5" fillId="36" borderId="42" xfId="0" applyFont="1" applyFill="1" applyBorder="1" applyAlignment="1">
      <alignment vertical="center"/>
    </xf>
    <xf numFmtId="10" fontId="5" fillId="0" borderId="41" xfId="0" applyNumberFormat="1" applyFont="1" applyBorder="1" applyAlignment="1">
      <alignment horizontal="right" vertical="top" wrapText="1"/>
    </xf>
    <xf numFmtId="10" fontId="5" fillId="0" borderId="43" xfId="0" applyNumberFormat="1" applyFont="1" applyBorder="1" applyAlignment="1">
      <alignment horizontal="right" vertical="top" wrapText="1"/>
    </xf>
    <xf numFmtId="10" fontId="5" fillId="0" borderId="34" xfId="0" applyNumberFormat="1" applyFont="1" applyBorder="1" applyAlignment="1">
      <alignment vertical="top" wrapText="1"/>
    </xf>
    <xf numFmtId="10" fontId="5" fillId="35" borderId="35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top" wrapText="1"/>
    </xf>
    <xf numFmtId="182" fontId="5" fillId="0" borderId="0" xfId="0" applyNumberFormat="1" applyFont="1" applyBorder="1" applyAlignment="1">
      <alignment horizontal="right" vertical="top" wrapText="1"/>
    </xf>
    <xf numFmtId="182" fontId="6" fillId="0" borderId="0" xfId="0" applyNumberFormat="1" applyFont="1" applyFill="1" applyBorder="1" applyAlignment="1">
      <alignment horizontal="right" vertical="center"/>
    </xf>
    <xf numFmtId="0" fontId="6" fillId="36" borderId="15" xfId="0" applyFont="1" applyFill="1" applyBorder="1" applyAlignment="1">
      <alignment vertical="center" wrapText="1"/>
    </xf>
    <xf numFmtId="3" fontId="5" fillId="34" borderId="14" xfId="0" applyNumberFormat="1" applyFont="1" applyFill="1" applyBorder="1" applyAlignment="1">
      <alignment horizontal="right" vertical="center"/>
    </xf>
    <xf numFmtId="0" fontId="6" fillId="36" borderId="35" xfId="0" applyFont="1" applyFill="1" applyBorder="1" applyAlignment="1">
      <alignment vertical="center" wrapText="1"/>
    </xf>
    <xf numFmtId="0" fontId="5" fillId="36" borderId="15" xfId="0" applyFont="1" applyFill="1" applyBorder="1" applyAlignment="1">
      <alignment vertical="center" wrapText="1"/>
    </xf>
    <xf numFmtId="3" fontId="6" fillId="35" borderId="28" xfId="0" applyNumberFormat="1" applyFont="1" applyFill="1" applyBorder="1" applyAlignment="1">
      <alignment horizontal="right" vertical="center"/>
    </xf>
    <xf numFmtId="0" fontId="5" fillId="36" borderId="21" xfId="0" applyFont="1" applyFill="1" applyBorder="1" applyAlignment="1">
      <alignment vertical="center" wrapText="1"/>
    </xf>
    <xf numFmtId="182" fontId="5" fillId="0" borderId="19" xfId="0" applyNumberFormat="1" applyFont="1" applyFill="1" applyBorder="1" applyAlignment="1">
      <alignment horizontal="right" vertical="center"/>
    </xf>
    <xf numFmtId="182" fontId="5" fillId="35" borderId="21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 vertical="center" wrapText="1"/>
    </xf>
    <xf numFmtId="0" fontId="6" fillId="36" borderId="15" xfId="0" applyFont="1" applyFill="1" applyBorder="1" applyAlignment="1">
      <alignment wrapText="1"/>
    </xf>
    <xf numFmtId="0" fontId="6" fillId="36" borderId="17" xfId="0" applyFont="1" applyFill="1" applyBorder="1" applyAlignment="1">
      <alignment wrapText="1"/>
    </xf>
    <xf numFmtId="3" fontId="6" fillId="35" borderId="44" xfId="0" applyNumberFormat="1" applyFont="1" applyFill="1" applyBorder="1" applyAlignment="1">
      <alignment horizontal="right" vertical="center"/>
    </xf>
    <xf numFmtId="0" fontId="5" fillId="36" borderId="21" xfId="0" applyFont="1" applyFill="1" applyBorder="1" applyAlignment="1">
      <alignment/>
    </xf>
    <xf numFmtId="182" fontId="5" fillId="35" borderId="20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right" vertical="center" wrapText="1"/>
    </xf>
    <xf numFmtId="3" fontId="6" fillId="35" borderId="20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/>
    </xf>
    <xf numFmtId="182" fontId="5" fillId="0" borderId="46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3" fontId="5" fillId="34" borderId="47" xfId="0" applyNumberFormat="1" applyFont="1" applyFill="1" applyBorder="1" applyAlignment="1">
      <alignment horizontal="right" vertical="center"/>
    </xf>
    <xf numFmtId="3" fontId="5" fillId="34" borderId="33" xfId="0" applyNumberFormat="1" applyFont="1" applyFill="1" applyBorder="1" applyAlignment="1">
      <alignment horizontal="right" vertical="center"/>
    </xf>
    <xf numFmtId="3" fontId="6" fillId="35" borderId="3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8" xfId="0" applyFont="1" applyBorder="1" applyAlignment="1">
      <alignment horizontal="right" vertical="center" wrapText="1"/>
    </xf>
    <xf numFmtId="0" fontId="5" fillId="0" borderId="49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3" fontId="6" fillId="35" borderId="52" xfId="0" applyNumberFormat="1" applyFont="1" applyFill="1" applyBorder="1" applyAlignment="1">
      <alignment horizontal="right" vertical="center"/>
    </xf>
    <xf numFmtId="0" fontId="6" fillId="36" borderId="3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5" fillId="36" borderId="37" xfId="0" applyFont="1" applyFill="1" applyBorder="1" applyAlignment="1">
      <alignment vertical="center" wrapText="1"/>
    </xf>
    <xf numFmtId="0" fontId="5" fillId="36" borderId="38" xfId="0" applyFont="1" applyFill="1" applyBorder="1" applyAlignment="1">
      <alignment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5" fillId="37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textRotation="90"/>
    </xf>
    <xf numFmtId="0" fontId="6" fillId="34" borderId="53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right" vertical="center" wrapText="1"/>
    </xf>
    <xf numFmtId="3" fontId="5" fillId="34" borderId="53" xfId="0" applyNumberFormat="1" applyFont="1" applyFill="1" applyBorder="1" applyAlignment="1">
      <alignment horizontal="right" vertical="center" wrapText="1"/>
    </xf>
    <xf numFmtId="3" fontId="5" fillId="34" borderId="54" xfId="0" applyNumberFormat="1" applyFont="1" applyFill="1" applyBorder="1" applyAlignment="1">
      <alignment horizontal="right" vertical="center" wrapText="1"/>
    </xf>
    <xf numFmtId="0" fontId="5" fillId="36" borderId="44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55" xfId="0" applyFont="1" applyBorder="1" applyAlignment="1">
      <alignment horizontal="right" vertical="center" wrapText="1"/>
    </xf>
    <xf numFmtId="0" fontId="5" fillId="36" borderId="41" xfId="0" applyFont="1" applyFill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33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right" vertical="center" wrapText="1"/>
    </xf>
    <xf numFmtId="3" fontId="6" fillId="35" borderId="1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34" borderId="57" xfId="0" applyNumberFormat="1" applyFont="1" applyFill="1" applyBorder="1" applyAlignment="1">
      <alignment horizontal="right" vertical="center" wrapText="1"/>
    </xf>
    <xf numFmtId="3" fontId="6" fillId="35" borderId="58" xfId="0" applyNumberFormat="1" applyFont="1" applyFill="1" applyBorder="1" applyAlignment="1">
      <alignment horizontal="right" vertical="center"/>
    </xf>
    <xf numFmtId="0" fontId="5" fillId="0" borderId="59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34" borderId="5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right" vertical="center"/>
    </xf>
    <xf numFmtId="3" fontId="6" fillId="35" borderId="64" xfId="0" applyNumberFormat="1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0" fontId="5" fillId="0" borderId="65" xfId="0" applyFont="1" applyBorder="1" applyAlignment="1">
      <alignment/>
    </xf>
    <xf numFmtId="0" fontId="5" fillId="0" borderId="65" xfId="0" applyFont="1" applyFill="1" applyBorder="1" applyAlignment="1">
      <alignment vertical="center" wrapText="1"/>
    </xf>
    <xf numFmtId="4" fontId="5" fillId="0" borderId="65" xfId="0" applyNumberFormat="1" applyFont="1" applyFill="1" applyBorder="1" applyAlignment="1">
      <alignment horizontal="right" vertical="center"/>
    </xf>
    <xf numFmtId="4" fontId="6" fillId="0" borderId="65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45" xfId="0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right" vertical="center"/>
    </xf>
    <xf numFmtId="0" fontId="6" fillId="35" borderId="15" xfId="0" applyFont="1" applyFill="1" applyBorder="1" applyAlignment="1">
      <alignment horizontal="right" vertical="center"/>
    </xf>
    <xf numFmtId="0" fontId="5" fillId="0" borderId="67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right" vertical="center"/>
    </xf>
    <xf numFmtId="0" fontId="6" fillId="35" borderId="5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69" xfId="0" applyFont="1" applyFill="1" applyBorder="1" applyAlignment="1">
      <alignment horizontal="right" vertical="center"/>
    </xf>
    <xf numFmtId="0" fontId="6" fillId="35" borderId="21" xfId="0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3" fontId="5" fillId="0" borderId="56" xfId="0" applyNumberFormat="1" applyFont="1" applyFill="1" applyBorder="1" applyAlignment="1">
      <alignment horizontal="right" vertical="center"/>
    </xf>
    <xf numFmtId="3" fontId="5" fillId="34" borderId="70" xfId="0" applyNumberFormat="1" applyFont="1" applyFill="1" applyBorder="1" applyAlignment="1">
      <alignment horizontal="right" vertical="center"/>
    </xf>
    <xf numFmtId="3" fontId="6" fillId="35" borderId="18" xfId="0" applyNumberFormat="1" applyFont="1" applyFill="1" applyBorder="1" applyAlignment="1">
      <alignment horizontal="right" vertical="center"/>
    </xf>
    <xf numFmtId="3" fontId="5" fillId="0" borderId="66" xfId="0" applyNumberFormat="1" applyFont="1" applyFill="1" applyBorder="1" applyAlignment="1">
      <alignment horizontal="right" vertical="center"/>
    </xf>
    <xf numFmtId="3" fontId="5" fillId="0" borderId="69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8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36" borderId="25" xfId="0" applyFont="1" applyFill="1" applyBorder="1" applyAlignment="1">
      <alignment vertical="center" wrapText="1"/>
    </xf>
    <xf numFmtId="0" fontId="5" fillId="36" borderId="34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9" fillId="0" borderId="47" xfId="0" applyNumberFormat="1" applyFont="1" applyBorder="1" applyAlignment="1">
      <alignment vertical="center"/>
    </xf>
    <xf numFmtId="3" fontId="59" fillId="0" borderId="33" xfId="0" applyNumberFormat="1" applyFont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3" fontId="59" fillId="0" borderId="32" xfId="0" applyNumberFormat="1" applyFont="1" applyBorder="1" applyAlignment="1">
      <alignment/>
    </xf>
    <xf numFmtId="3" fontId="59" fillId="0" borderId="33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49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3" fontId="6" fillId="34" borderId="53" xfId="0" applyNumberFormat="1" applyFont="1" applyFill="1" applyBorder="1" applyAlignment="1">
      <alignment horizontal="right" vertical="center"/>
    </xf>
    <xf numFmtId="0" fontId="5" fillId="36" borderId="28" xfId="0" applyFont="1" applyFill="1" applyBorder="1" applyAlignment="1">
      <alignment vertical="center"/>
    </xf>
    <xf numFmtId="0" fontId="5" fillId="36" borderId="28" xfId="0" applyFont="1" applyFill="1" applyBorder="1" applyAlignment="1">
      <alignment horizontal="right" vertical="center"/>
    </xf>
    <xf numFmtId="3" fontId="59" fillId="0" borderId="23" xfId="0" applyNumberFormat="1" applyFont="1" applyBorder="1" applyAlignment="1">
      <alignment vertical="center"/>
    </xf>
    <xf numFmtId="0" fontId="5" fillId="36" borderId="21" xfId="0" applyFont="1" applyFill="1" applyBorder="1" applyAlignment="1">
      <alignment vertical="center"/>
    </xf>
    <xf numFmtId="0" fontId="5" fillId="36" borderId="21" xfId="0" applyFont="1" applyFill="1" applyBorder="1" applyAlignment="1">
      <alignment horizontal="right" vertical="center"/>
    </xf>
    <xf numFmtId="3" fontId="59" fillId="0" borderId="61" xfId="0" applyNumberFormat="1" applyFont="1" applyBorder="1" applyAlignment="1">
      <alignment vertical="center"/>
    </xf>
    <xf numFmtId="0" fontId="5" fillId="36" borderId="35" xfId="0" applyFont="1" applyFill="1" applyBorder="1" applyAlignment="1">
      <alignment vertical="center"/>
    </xf>
    <xf numFmtId="0" fontId="5" fillId="36" borderId="35" xfId="0" applyFont="1" applyFill="1" applyBorder="1" applyAlignment="1">
      <alignment horizontal="right" vertical="center"/>
    </xf>
    <xf numFmtId="3" fontId="59" fillId="0" borderId="32" xfId="0" applyNumberFormat="1" applyFont="1" applyBorder="1" applyAlignment="1">
      <alignment vertical="center"/>
    </xf>
    <xf numFmtId="0" fontId="5" fillId="36" borderId="71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4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/>
    </xf>
    <xf numFmtId="10" fontId="5" fillId="0" borderId="23" xfId="0" applyNumberFormat="1" applyFont="1" applyFill="1" applyBorder="1" applyAlignment="1">
      <alignment horizontal="right" vertical="center"/>
    </xf>
    <xf numFmtId="10" fontId="5" fillId="0" borderId="24" xfId="0" applyNumberFormat="1" applyFont="1" applyFill="1" applyBorder="1" applyAlignment="1">
      <alignment horizontal="right" vertical="center"/>
    </xf>
    <xf numFmtId="9" fontId="5" fillId="35" borderId="17" xfId="0" applyNumberFormat="1" applyFont="1" applyFill="1" applyBorder="1" applyAlignment="1">
      <alignment horizontal="right" vertical="center"/>
    </xf>
    <xf numFmtId="3" fontId="59" fillId="0" borderId="24" xfId="55" applyNumberFormat="1" applyFont="1" applyFill="1" applyBorder="1" applyAlignment="1">
      <alignment horizontal="right" wrapText="1"/>
      <protection/>
    </xf>
    <xf numFmtId="3" fontId="59" fillId="0" borderId="19" xfId="55" applyNumberFormat="1" applyFont="1" applyFill="1" applyBorder="1" applyAlignment="1">
      <alignment horizontal="right" wrapText="1"/>
      <protection/>
    </xf>
    <xf numFmtId="3" fontId="59" fillId="0" borderId="33" xfId="55" applyNumberFormat="1" applyFont="1" applyFill="1" applyBorder="1" applyAlignment="1">
      <alignment horizontal="right" wrapText="1"/>
      <protection/>
    </xf>
    <xf numFmtId="3" fontId="59" fillId="0" borderId="22" xfId="55" applyNumberFormat="1" applyFont="1" applyFill="1" applyBorder="1" applyAlignment="1">
      <alignment horizontal="right" wrapText="1"/>
      <protection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9" fontId="5" fillId="34" borderId="32" xfId="0" applyNumberFormat="1" applyFont="1" applyFill="1" applyBorder="1" applyAlignment="1">
      <alignment horizontal="right" vertical="center"/>
    </xf>
    <xf numFmtId="9" fontId="5" fillId="34" borderId="33" xfId="0" applyNumberFormat="1" applyFont="1" applyFill="1" applyBorder="1" applyAlignment="1">
      <alignment horizontal="right" vertical="center"/>
    </xf>
    <xf numFmtId="3" fontId="10" fillId="38" borderId="19" xfId="0" applyNumberFormat="1" applyFont="1" applyFill="1" applyBorder="1" applyAlignment="1">
      <alignment horizontal="right" vertical="center" wrapText="1"/>
    </xf>
    <xf numFmtId="182" fontId="5" fillId="35" borderId="31" xfId="0" applyNumberFormat="1" applyFont="1" applyFill="1" applyBorder="1" applyAlignment="1">
      <alignment horizontal="right" vertical="center"/>
    </xf>
    <xf numFmtId="0" fontId="10" fillId="38" borderId="19" xfId="0" applyFont="1" applyFill="1" applyBorder="1" applyAlignment="1">
      <alignment horizontal="right" vertical="center" wrapText="1"/>
    </xf>
    <xf numFmtId="3" fontId="10" fillId="38" borderId="24" xfId="0" applyNumberFormat="1" applyFont="1" applyFill="1" applyBorder="1" applyAlignment="1">
      <alignment horizontal="right" vertical="center" wrapText="1"/>
    </xf>
    <xf numFmtId="3" fontId="10" fillId="38" borderId="23" xfId="0" applyNumberFormat="1" applyFont="1" applyFill="1" applyBorder="1" applyAlignment="1">
      <alignment horizontal="right" vertical="center" wrapText="1"/>
    </xf>
    <xf numFmtId="182" fontId="5" fillId="0" borderId="29" xfId="0" applyNumberFormat="1" applyFont="1" applyFill="1" applyBorder="1" applyAlignment="1">
      <alignment horizontal="right" vertical="center"/>
    </xf>
    <xf numFmtId="0" fontId="10" fillId="38" borderId="29" xfId="0" applyFont="1" applyFill="1" applyBorder="1" applyAlignment="1">
      <alignment horizontal="right" vertical="center" wrapText="1"/>
    </xf>
    <xf numFmtId="0" fontId="5" fillId="36" borderId="37" xfId="0" applyFont="1" applyFill="1" applyBorder="1" applyAlignment="1">
      <alignment/>
    </xf>
    <xf numFmtId="0" fontId="5" fillId="38" borderId="19" xfId="0" applyFont="1" applyFill="1" applyBorder="1" applyAlignment="1">
      <alignment horizontal="right" vertical="center" wrapText="1"/>
    </xf>
    <xf numFmtId="3" fontId="5" fillId="38" borderId="19" xfId="0" applyNumberFormat="1" applyFont="1" applyFill="1" applyBorder="1" applyAlignment="1">
      <alignment horizontal="right" vertical="center" wrapText="1"/>
    </xf>
    <xf numFmtId="182" fontId="5" fillId="0" borderId="67" xfId="0" applyNumberFormat="1" applyFont="1" applyFill="1" applyBorder="1" applyAlignment="1">
      <alignment horizontal="right" vertical="center"/>
    </xf>
    <xf numFmtId="182" fontId="5" fillId="0" borderId="51" xfId="0" applyNumberFormat="1" applyFont="1" applyFill="1" applyBorder="1" applyAlignment="1">
      <alignment horizontal="right" vertical="center"/>
    </xf>
    <xf numFmtId="0" fontId="5" fillId="38" borderId="24" xfId="0" applyFont="1" applyFill="1" applyBorder="1" applyAlignment="1">
      <alignment horizontal="right" vertical="center" wrapText="1"/>
    </xf>
    <xf numFmtId="3" fontId="5" fillId="38" borderId="24" xfId="0" applyNumberFormat="1" applyFont="1" applyFill="1" applyBorder="1" applyAlignment="1">
      <alignment horizontal="right" vertical="center" wrapText="1"/>
    </xf>
    <xf numFmtId="3" fontId="5" fillId="34" borderId="48" xfId="0" applyNumberFormat="1" applyFont="1" applyFill="1" applyBorder="1" applyAlignment="1">
      <alignment horizontal="right" vertical="center"/>
    </xf>
    <xf numFmtId="182" fontId="5" fillId="34" borderId="47" xfId="0" applyNumberFormat="1" applyFont="1" applyFill="1" applyBorder="1" applyAlignment="1">
      <alignment horizontal="right" vertical="center"/>
    </xf>
    <xf numFmtId="182" fontId="5" fillId="34" borderId="33" xfId="0" applyNumberFormat="1" applyFont="1" applyFill="1" applyBorder="1" applyAlignment="1">
      <alignment horizontal="right" vertical="center"/>
    </xf>
    <xf numFmtId="0" fontId="5" fillId="36" borderId="72" xfId="0" applyFont="1" applyFill="1" applyBorder="1" applyAlignment="1">
      <alignment/>
    </xf>
    <xf numFmtId="0" fontId="5" fillId="36" borderId="48" xfId="0" applyFont="1" applyFill="1" applyBorder="1" applyAlignment="1">
      <alignment vertical="center" wrapText="1"/>
    </xf>
    <xf numFmtId="0" fontId="5" fillId="36" borderId="47" xfId="0" applyFont="1" applyFill="1" applyBorder="1" applyAlignment="1">
      <alignment vertical="center" wrapText="1"/>
    </xf>
    <xf numFmtId="0" fontId="5" fillId="39" borderId="49" xfId="0" applyFont="1" applyFill="1" applyBorder="1" applyAlignment="1">
      <alignment horizontal="right" vertical="center" wrapText="1"/>
    </xf>
    <xf numFmtId="3" fontId="5" fillId="39" borderId="49" xfId="0" applyNumberFormat="1" applyFont="1" applyFill="1" applyBorder="1" applyAlignment="1">
      <alignment horizontal="right" vertical="center" wrapText="1"/>
    </xf>
    <xf numFmtId="186" fontId="6" fillId="35" borderId="54" xfId="0" applyNumberFormat="1" applyFont="1" applyFill="1" applyBorder="1" applyAlignment="1">
      <alignment horizontal="center" vertical="center"/>
    </xf>
    <xf numFmtId="187" fontId="6" fillId="35" borderId="35" xfId="0" applyNumberFormat="1" applyFont="1" applyFill="1" applyBorder="1" applyAlignment="1">
      <alignment horizontal="right" vertical="center"/>
    </xf>
    <xf numFmtId="0" fontId="6" fillId="35" borderId="54" xfId="0" applyFont="1" applyFill="1" applyBorder="1" applyAlignment="1">
      <alignment horizontal="center" vertical="center"/>
    </xf>
    <xf numFmtId="187" fontId="6" fillId="35" borderId="31" xfId="0" applyNumberFormat="1" applyFont="1" applyFill="1" applyBorder="1" applyAlignment="1">
      <alignment horizontal="right" vertical="center"/>
    </xf>
    <xf numFmtId="3" fontId="5" fillId="34" borderId="46" xfId="0" applyNumberFormat="1" applyFont="1" applyFill="1" applyBorder="1" applyAlignment="1">
      <alignment horizontal="right" vertical="center"/>
    </xf>
    <xf numFmtId="3" fontId="5" fillId="34" borderId="28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3" fontId="5" fillId="0" borderId="68" xfId="0" applyNumberFormat="1" applyFont="1" applyFill="1" applyBorder="1" applyAlignment="1">
      <alignment horizontal="right" vertical="center"/>
    </xf>
    <xf numFmtId="186" fontId="5" fillId="0" borderId="65" xfId="0" applyNumberFormat="1" applyFont="1" applyFill="1" applyBorder="1" applyAlignment="1">
      <alignment vertical="center" wrapText="1"/>
    </xf>
    <xf numFmtId="0" fontId="5" fillId="39" borderId="49" xfId="0" applyFont="1" applyFill="1" applyBorder="1" applyAlignment="1">
      <alignment horizontal="right" vertical="center"/>
    </xf>
    <xf numFmtId="1" fontId="5" fillId="39" borderId="49" xfId="0" applyNumberFormat="1" applyFont="1" applyFill="1" applyBorder="1" applyAlignment="1">
      <alignment horizontal="right" vertical="center" wrapText="1"/>
    </xf>
    <xf numFmtId="0" fontId="5" fillId="39" borderId="66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201" fontId="5" fillId="39" borderId="73" xfId="0" applyNumberFormat="1" applyFont="1" applyFill="1" applyBorder="1" applyAlignment="1">
      <alignment horizontal="right" vertical="center"/>
    </xf>
    <xf numFmtId="201" fontId="5" fillId="40" borderId="35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 wrapText="1"/>
    </xf>
    <xf numFmtId="3" fontId="5" fillId="0" borderId="49" xfId="0" applyNumberFormat="1" applyFont="1" applyFill="1" applyBorder="1" applyAlignment="1">
      <alignment horizontal="right" vertical="center" wrapText="1"/>
    </xf>
    <xf numFmtId="201" fontId="5" fillId="0" borderId="0" xfId="0" applyNumberFormat="1" applyFont="1" applyAlignment="1">
      <alignment/>
    </xf>
    <xf numFmtId="201" fontId="6" fillId="35" borderId="17" xfId="0" applyNumberFormat="1" applyFont="1" applyFill="1" applyBorder="1" applyAlignment="1">
      <alignment horizontal="right" vertical="center"/>
    </xf>
    <xf numFmtId="3" fontId="5" fillId="0" borderId="69" xfId="0" applyNumberFormat="1" applyFont="1" applyBorder="1" applyAlignment="1">
      <alignment horizontal="right" vertical="center" wrapText="1"/>
    </xf>
    <xf numFmtId="3" fontId="5" fillId="34" borderId="70" xfId="0" applyNumberFormat="1" applyFont="1" applyFill="1" applyBorder="1" applyAlignment="1">
      <alignment horizontal="right" vertical="center" wrapText="1"/>
    </xf>
    <xf numFmtId="3" fontId="5" fillId="34" borderId="74" xfId="0" applyNumberFormat="1" applyFont="1" applyFill="1" applyBorder="1" applyAlignment="1">
      <alignment horizontal="right" vertical="center" wrapText="1"/>
    </xf>
    <xf numFmtId="3" fontId="5" fillId="34" borderId="75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6" fillId="0" borderId="76" xfId="0" applyNumberFormat="1" applyFont="1" applyFill="1" applyBorder="1" applyAlignment="1">
      <alignment horizontal="right" vertical="center" wrapText="1"/>
    </xf>
    <xf numFmtId="186" fontId="60" fillId="0" borderId="10" xfId="0" applyNumberFormat="1" applyFont="1" applyFill="1" applyBorder="1" applyAlignment="1">
      <alignment vertical="center"/>
    </xf>
    <xf numFmtId="186" fontId="60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86" fontId="6" fillId="35" borderId="35" xfId="0" applyNumberFormat="1" applyFont="1" applyFill="1" applyBorder="1" applyAlignment="1">
      <alignment horizontal="right" vertical="center"/>
    </xf>
    <xf numFmtId="186" fontId="5" fillId="0" borderId="16" xfId="0" applyNumberFormat="1" applyFont="1" applyFill="1" applyBorder="1" applyAlignment="1">
      <alignment horizontal="right" vertical="center"/>
    </xf>
    <xf numFmtId="186" fontId="5" fillId="0" borderId="22" xfId="0" applyNumberFormat="1" applyFont="1" applyFill="1" applyBorder="1" applyAlignment="1">
      <alignment horizontal="right" vertical="center"/>
    </xf>
    <xf numFmtId="186" fontId="5" fillId="0" borderId="4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201" fontId="5" fillId="0" borderId="0" xfId="0" applyNumberFormat="1" applyFont="1" applyFill="1" applyBorder="1" applyAlignment="1">
      <alignment horizontal="right" vertical="center"/>
    </xf>
    <xf numFmtId="201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77" xfId="0" applyFont="1" applyFill="1" applyBorder="1" applyAlignment="1">
      <alignment horizontal="right" vertical="center" wrapText="1"/>
    </xf>
    <xf numFmtId="186" fontId="5" fillId="0" borderId="76" xfId="0" applyNumberFormat="1" applyFont="1" applyFill="1" applyBorder="1" applyAlignment="1">
      <alignment horizontal="right" vertical="center"/>
    </xf>
    <xf numFmtId="187" fontId="5" fillId="0" borderId="47" xfId="0" applyNumberFormat="1" applyFont="1" applyFill="1" applyBorder="1" applyAlignment="1">
      <alignment horizontal="right" vertical="center"/>
    </xf>
    <xf numFmtId="187" fontId="5" fillId="0" borderId="33" xfId="0" applyNumberFormat="1" applyFont="1" applyFill="1" applyBorder="1" applyAlignment="1">
      <alignment horizontal="right" vertical="center"/>
    </xf>
    <xf numFmtId="187" fontId="5" fillId="0" borderId="56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center"/>
    </xf>
    <xf numFmtId="187" fontId="5" fillId="0" borderId="33" xfId="0" applyNumberFormat="1" applyFont="1" applyFill="1" applyBorder="1" applyAlignment="1">
      <alignment horizontal="right" vertical="center" wrapText="1"/>
    </xf>
    <xf numFmtId="10" fontId="5" fillId="34" borderId="34" xfId="0" applyNumberFormat="1" applyFont="1" applyFill="1" applyBorder="1" applyAlignment="1">
      <alignment horizontal="right" vertical="center"/>
    </xf>
    <xf numFmtId="10" fontId="5" fillId="34" borderId="31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5" fillId="36" borderId="39" xfId="0" applyFont="1" applyFill="1" applyBorder="1" applyAlignment="1">
      <alignment horizontal="left" vertical="center"/>
    </xf>
    <xf numFmtId="0" fontId="5" fillId="36" borderId="20" xfId="0" applyFont="1" applyFill="1" applyBorder="1" applyAlignment="1">
      <alignment vertical="center"/>
    </xf>
    <xf numFmtId="0" fontId="6" fillId="35" borderId="58" xfId="0" applyFont="1" applyFill="1" applyBorder="1" applyAlignment="1">
      <alignment vertical="center" wrapText="1"/>
    </xf>
    <xf numFmtId="0" fontId="6" fillId="35" borderId="64" xfId="0" applyFont="1" applyFill="1" applyBorder="1" applyAlignment="1">
      <alignment vertical="center" wrapText="1"/>
    </xf>
    <xf numFmtId="0" fontId="6" fillId="35" borderId="35" xfId="0" applyFont="1" applyFill="1" applyBorder="1" applyAlignment="1">
      <alignment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3" fontId="5" fillId="34" borderId="77" xfId="0" applyNumberFormat="1" applyFont="1" applyFill="1" applyBorder="1" applyAlignment="1">
      <alignment horizontal="right" vertical="center" wrapText="1"/>
    </xf>
    <xf numFmtId="0" fontId="61" fillId="41" borderId="0" xfId="0" applyFont="1" applyFill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35" borderId="78" xfId="0" applyFont="1" applyFill="1" applyBorder="1" applyAlignment="1">
      <alignment vertical="center" wrapText="1"/>
    </xf>
    <xf numFmtId="0" fontId="5" fillId="35" borderId="79" xfId="0" applyFont="1" applyFill="1" applyBorder="1" applyAlignment="1">
      <alignment vertical="center" wrapText="1"/>
    </xf>
    <xf numFmtId="0" fontId="5" fillId="35" borderId="41" xfId="0" applyFont="1" applyFill="1" applyBorder="1" applyAlignment="1">
      <alignment vertical="center" wrapText="1"/>
    </xf>
    <xf numFmtId="0" fontId="5" fillId="35" borderId="42" xfId="0" applyFont="1" applyFill="1" applyBorder="1" applyAlignment="1">
      <alignment vertical="center" wrapText="1"/>
    </xf>
    <xf numFmtId="0" fontId="5" fillId="36" borderId="38" xfId="0" applyFont="1" applyFill="1" applyBorder="1" applyAlignment="1">
      <alignment horizontal="left" vertical="center"/>
    </xf>
    <xf numFmtId="0" fontId="5" fillId="36" borderId="44" xfId="0" applyFont="1" applyFill="1" applyBorder="1" applyAlignment="1">
      <alignment vertical="center"/>
    </xf>
    <xf numFmtId="0" fontId="5" fillId="36" borderId="37" xfId="0" applyFont="1" applyFill="1" applyBorder="1" applyAlignment="1">
      <alignment wrapText="1"/>
    </xf>
    <xf numFmtId="0" fontId="5" fillId="36" borderId="18" xfId="0" applyFont="1" applyFill="1" applyBorder="1" applyAlignment="1">
      <alignment wrapText="1"/>
    </xf>
    <xf numFmtId="10" fontId="5" fillId="0" borderId="34" xfId="0" applyNumberFormat="1" applyFont="1" applyFill="1" applyBorder="1" applyAlignment="1">
      <alignment horizontal="right" vertical="center"/>
    </xf>
    <xf numFmtId="10" fontId="5" fillId="0" borderId="31" xfId="0" applyNumberFormat="1" applyFont="1" applyFill="1" applyBorder="1" applyAlignment="1">
      <alignment horizontal="right" vertical="center"/>
    </xf>
    <xf numFmtId="0" fontId="5" fillId="36" borderId="30" xfId="0" applyFont="1" applyFill="1" applyBorder="1" applyAlignment="1">
      <alignment horizontal="left" vertical="center"/>
    </xf>
    <xf numFmtId="0" fontId="5" fillId="36" borderId="3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3" fontId="6" fillId="34" borderId="25" xfId="0" applyNumberFormat="1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10" fontId="5" fillId="0" borderId="27" xfId="0" applyNumberFormat="1" applyFont="1" applyFill="1" applyBorder="1" applyAlignment="1">
      <alignment horizontal="right" vertical="center"/>
    </xf>
    <xf numFmtId="10" fontId="5" fillId="0" borderId="20" xfId="0" applyNumberFormat="1" applyFont="1" applyFill="1" applyBorder="1" applyAlignment="1">
      <alignment horizontal="right" vertical="center"/>
    </xf>
    <xf numFmtId="182" fontId="5" fillId="0" borderId="51" xfId="0" applyNumberFormat="1" applyFont="1" applyFill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3" fontId="5" fillId="34" borderId="25" xfId="0" applyNumberFormat="1" applyFont="1" applyFill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36" borderId="39" xfId="0" applyFont="1" applyFill="1" applyBorder="1" applyAlignment="1">
      <alignment vertical="center" wrapText="1"/>
    </xf>
    <xf numFmtId="0" fontId="5" fillId="36" borderId="20" xfId="0" applyFont="1" applyFill="1" applyBorder="1" applyAlignment="1">
      <alignment vertical="center" wrapText="1"/>
    </xf>
    <xf numFmtId="0" fontId="5" fillId="0" borderId="49" xfId="0" applyFont="1" applyBorder="1" applyAlignment="1">
      <alignment horizontal="right" vertical="center" wrapText="1"/>
    </xf>
    <xf numFmtId="0" fontId="5" fillId="0" borderId="66" xfId="0" applyFont="1" applyBorder="1" applyAlignment="1">
      <alignment horizontal="right" vertical="center" wrapText="1"/>
    </xf>
    <xf numFmtId="0" fontId="5" fillId="36" borderId="30" xfId="0" applyFont="1" applyFill="1" applyBorder="1" applyAlignment="1">
      <alignment vertical="center" wrapText="1"/>
    </xf>
    <xf numFmtId="0" fontId="5" fillId="36" borderId="31" xfId="0" applyFont="1" applyFill="1" applyBorder="1" applyAlignment="1">
      <alignment vertical="center" wrapText="1"/>
    </xf>
    <xf numFmtId="182" fontId="5" fillId="0" borderId="19" xfId="0" applyNumberFormat="1" applyFont="1" applyFill="1" applyBorder="1" applyAlignment="1">
      <alignment horizontal="right" vertical="center"/>
    </xf>
    <xf numFmtId="0" fontId="5" fillId="36" borderId="39" xfId="0" applyFont="1" applyFill="1" applyBorder="1" applyAlignment="1">
      <alignment vertical="center"/>
    </xf>
    <xf numFmtId="0" fontId="6" fillId="35" borderId="36" xfId="0" applyFont="1" applyFill="1" applyBorder="1" applyAlignment="1">
      <alignment vertical="center" wrapText="1"/>
    </xf>
    <xf numFmtId="0" fontId="5" fillId="35" borderId="54" xfId="0" applyFont="1" applyFill="1" applyBorder="1" applyAlignment="1">
      <alignment vertical="center" wrapText="1"/>
    </xf>
    <xf numFmtId="3" fontId="5" fillId="34" borderId="34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36" borderId="41" xfId="0" applyFont="1" applyFill="1" applyBorder="1" applyAlignment="1">
      <alignment vertical="center"/>
    </xf>
    <xf numFmtId="0" fontId="5" fillId="36" borderId="4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82" fontId="5" fillId="0" borderId="34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0" fontId="5" fillId="36" borderId="39" xfId="0" applyFont="1" applyFill="1" applyBorder="1" applyAlignment="1">
      <alignment wrapText="1"/>
    </xf>
    <xf numFmtId="0" fontId="5" fillId="36" borderId="20" xfId="0" applyFont="1" applyFill="1" applyBorder="1" applyAlignment="1">
      <alignment wrapText="1"/>
    </xf>
    <xf numFmtId="0" fontId="5" fillId="0" borderId="6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82" fontId="5" fillId="34" borderId="34" xfId="0" applyNumberFormat="1" applyFont="1" applyFill="1" applyBorder="1" applyAlignment="1">
      <alignment horizontal="right" vertical="center"/>
    </xf>
    <xf numFmtId="182" fontId="5" fillId="34" borderId="80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0" fontId="5" fillId="36" borderId="37" xfId="0" applyFont="1" applyFill="1" applyBorder="1" applyAlignment="1">
      <alignment vertical="center"/>
    </xf>
    <xf numFmtId="0" fontId="5" fillId="36" borderId="18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right" vertical="center" wrapText="1"/>
    </xf>
    <xf numFmtId="0" fontId="5" fillId="34" borderId="77" xfId="0" applyFont="1" applyFill="1" applyBorder="1" applyAlignment="1">
      <alignment horizontal="right" vertical="center" wrapText="1"/>
    </xf>
    <xf numFmtId="3" fontId="5" fillId="0" borderId="55" xfId="0" applyNumberFormat="1" applyFont="1" applyFill="1" applyBorder="1" applyAlignment="1">
      <alignment horizontal="right" vertical="center"/>
    </xf>
    <xf numFmtId="182" fontId="5" fillId="0" borderId="27" xfId="0" applyNumberFormat="1" applyFont="1" applyFill="1" applyBorder="1" applyAlignment="1">
      <alignment horizontal="right" vertical="center"/>
    </xf>
    <xf numFmtId="182" fontId="5" fillId="0" borderId="20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 wrapText="1"/>
    </xf>
    <xf numFmtId="0" fontId="5" fillId="0" borderId="69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0" fontId="5" fillId="0" borderId="68" xfId="0" applyFont="1" applyBorder="1" applyAlignment="1">
      <alignment horizontal="right" vertical="center" wrapText="1"/>
    </xf>
    <xf numFmtId="0" fontId="5" fillId="36" borderId="45" xfId="0" applyFont="1" applyFill="1" applyBorder="1" applyAlignment="1">
      <alignment wrapText="1"/>
    </xf>
    <xf numFmtId="0" fontId="5" fillId="36" borderId="19" xfId="0" applyFont="1" applyFill="1" applyBorder="1" applyAlignment="1">
      <alignment wrapText="1"/>
    </xf>
    <xf numFmtId="0" fontId="5" fillId="36" borderId="45" xfId="0" applyFont="1" applyFill="1" applyBorder="1" applyAlignment="1">
      <alignment vertical="center" wrapText="1"/>
    </xf>
    <xf numFmtId="0" fontId="5" fillId="36" borderId="19" xfId="0" applyFont="1" applyFill="1" applyBorder="1" applyAlignment="1">
      <alignment vertical="center" wrapText="1"/>
    </xf>
    <xf numFmtId="0" fontId="6" fillId="36" borderId="73" xfId="0" applyFont="1" applyFill="1" applyBorder="1" applyAlignment="1">
      <alignment vertical="center" wrapText="1"/>
    </xf>
    <xf numFmtId="0" fontId="6" fillId="36" borderId="22" xfId="0" applyFont="1" applyFill="1" applyBorder="1" applyAlignment="1">
      <alignment vertical="center" wrapText="1"/>
    </xf>
    <xf numFmtId="0" fontId="5" fillId="36" borderId="47" xfId="0" applyFont="1" applyFill="1" applyBorder="1" applyAlignment="1">
      <alignment horizontal="left" vertical="center" wrapText="1"/>
    </xf>
    <xf numFmtId="0" fontId="5" fillId="36" borderId="33" xfId="0" applyFont="1" applyFill="1" applyBorder="1" applyAlignment="1">
      <alignment horizontal="left" vertical="center" wrapText="1"/>
    </xf>
    <xf numFmtId="0" fontId="5" fillId="36" borderId="37" xfId="0" applyFont="1" applyFill="1" applyBorder="1" applyAlignment="1">
      <alignment horizontal="left" vertical="center"/>
    </xf>
    <xf numFmtId="0" fontId="5" fillId="36" borderId="18" xfId="0" applyFont="1" applyFill="1" applyBorder="1" applyAlignment="1">
      <alignment horizontal="left" vertical="center"/>
    </xf>
    <xf numFmtId="0" fontId="5" fillId="36" borderId="31" xfId="0" applyFont="1" applyFill="1" applyBorder="1" applyAlignment="1">
      <alignment horizontal="left" vertical="center"/>
    </xf>
    <xf numFmtId="0" fontId="5" fillId="36" borderId="36" xfId="0" applyFont="1" applyFill="1" applyBorder="1" applyAlignment="1">
      <alignment horizontal="left" vertical="center"/>
    </xf>
    <xf numFmtId="0" fontId="5" fillId="36" borderId="54" xfId="0" applyFont="1" applyFill="1" applyBorder="1" applyAlignment="1">
      <alignment horizontal="left" vertical="center"/>
    </xf>
    <xf numFmtId="0" fontId="5" fillId="36" borderId="36" xfId="0" applyFont="1" applyFill="1" applyBorder="1" applyAlignment="1">
      <alignment horizontal="left" vertical="center" wrapText="1"/>
    </xf>
    <xf numFmtId="0" fontId="5" fillId="36" borderId="54" xfId="0" applyFont="1" applyFill="1" applyBorder="1" applyAlignment="1">
      <alignment horizontal="left" vertical="center" wrapText="1"/>
    </xf>
    <xf numFmtId="0" fontId="5" fillId="0" borderId="6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57" xfId="0" applyFont="1" applyBorder="1" applyAlignment="1">
      <alignment horizontal="center"/>
    </xf>
    <xf numFmtId="186" fontId="5" fillId="0" borderId="12" xfId="0" applyNumberFormat="1" applyFont="1" applyFill="1" applyBorder="1" applyAlignment="1">
      <alignment vertical="center" wrapText="1"/>
    </xf>
    <xf numFmtId="186" fontId="5" fillId="0" borderId="54" xfId="0" applyNumberFormat="1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5" fillId="0" borderId="60" xfId="0" applyFont="1" applyBorder="1" applyAlignment="1">
      <alignment vertical="center"/>
    </xf>
    <xf numFmtId="0" fontId="6" fillId="36" borderId="57" xfId="0" applyFont="1" applyFill="1" applyBorder="1" applyAlignment="1">
      <alignment horizontal="center" vertical="center"/>
    </xf>
    <xf numFmtId="0" fontId="6" fillId="36" borderId="54" xfId="0" applyFont="1" applyFill="1" applyBorder="1" applyAlignment="1">
      <alignment horizontal="center" vertical="center"/>
    </xf>
    <xf numFmtId="0" fontId="5" fillId="36" borderId="81" xfId="0" applyFont="1" applyFill="1" applyBorder="1" applyAlignment="1">
      <alignment vertical="center" wrapText="1"/>
    </xf>
    <xf numFmtId="0" fontId="5" fillId="36" borderId="82" xfId="0" applyFont="1" applyFill="1" applyBorder="1" applyAlignment="1">
      <alignment vertical="center" wrapText="1"/>
    </xf>
    <xf numFmtId="0" fontId="5" fillId="36" borderId="83" xfId="0" applyFont="1" applyFill="1" applyBorder="1" applyAlignment="1">
      <alignment vertical="center" wrapText="1"/>
    </xf>
    <xf numFmtId="0" fontId="5" fillId="36" borderId="44" xfId="0" applyFont="1" applyFill="1" applyBorder="1" applyAlignment="1">
      <alignment vertical="center" wrapText="1"/>
    </xf>
    <xf numFmtId="0" fontId="5" fillId="36" borderId="26" xfId="0" applyFont="1" applyFill="1" applyBorder="1" applyAlignment="1">
      <alignment vertical="center"/>
    </xf>
    <xf numFmtId="0" fontId="5" fillId="36" borderId="60" xfId="0" applyFont="1" applyFill="1" applyBorder="1" applyAlignment="1">
      <alignment vertical="center" wrapText="1"/>
    </xf>
    <xf numFmtId="0" fontId="5" fillId="36" borderId="42" xfId="0" applyFont="1" applyFill="1" applyBorder="1" applyAlignment="1">
      <alignment vertical="center" wrapText="1"/>
    </xf>
    <xf numFmtId="0" fontId="5" fillId="36" borderId="60" xfId="0" applyFont="1" applyFill="1" applyBorder="1" applyAlignment="1">
      <alignment vertical="center"/>
    </xf>
    <xf numFmtId="0" fontId="5" fillId="35" borderId="65" xfId="0" applyFont="1" applyFill="1" applyBorder="1" applyAlignment="1">
      <alignment vertical="center"/>
    </xf>
    <xf numFmtId="0" fontId="6" fillId="35" borderId="41" xfId="0" applyFont="1" applyFill="1" applyBorder="1" applyAlignment="1">
      <alignment vertical="center" wrapText="1"/>
    </xf>
    <xf numFmtId="0" fontId="5" fillId="35" borderId="60" xfId="0" applyFont="1" applyFill="1" applyBorder="1" applyAlignment="1">
      <alignment vertical="center"/>
    </xf>
    <xf numFmtId="0" fontId="5" fillId="0" borderId="60" xfId="0" applyFont="1" applyBorder="1" applyAlignment="1">
      <alignment vertical="center" wrapText="1"/>
    </xf>
    <xf numFmtId="0" fontId="5" fillId="0" borderId="42" xfId="0" applyFont="1" applyBorder="1" applyAlignment="1">
      <alignment vertical="center"/>
    </xf>
    <xf numFmtId="0" fontId="5" fillId="35" borderId="84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6" fillId="35" borderId="57" xfId="0" applyFont="1" applyFill="1" applyBorder="1" applyAlignment="1">
      <alignment vertical="center" wrapText="1"/>
    </xf>
    <xf numFmtId="0" fontId="5" fillId="35" borderId="5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36" borderId="59" xfId="0" applyFont="1" applyFill="1" applyBorder="1" applyAlignment="1">
      <alignment vertical="center"/>
    </xf>
    <xf numFmtId="0" fontId="5" fillId="36" borderId="30" xfId="0" applyFont="1" applyFill="1" applyBorder="1" applyAlignment="1">
      <alignment vertical="center"/>
    </xf>
    <xf numFmtId="0" fontId="5" fillId="36" borderId="80" xfId="0" applyFont="1" applyFill="1" applyBorder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34" borderId="59" xfId="0" applyFont="1" applyFill="1" applyBorder="1" applyAlignment="1">
      <alignment vertical="center"/>
    </xf>
    <xf numFmtId="0" fontId="6" fillId="35" borderId="71" xfId="0" applyFont="1" applyFill="1" applyBorder="1" applyAlignment="1">
      <alignment vertical="center" wrapText="1"/>
    </xf>
    <xf numFmtId="0" fontId="5" fillId="0" borderId="60" xfId="0" applyFont="1" applyBorder="1" applyAlignment="1">
      <alignment horizontal="center"/>
    </xf>
    <xf numFmtId="0" fontId="5" fillId="36" borderId="29" xfId="0" applyFont="1" applyFill="1" applyBorder="1" applyAlignment="1">
      <alignment vertical="center"/>
    </xf>
    <xf numFmtId="0" fontId="5" fillId="36" borderId="27" xfId="0" applyFont="1" applyFill="1" applyBorder="1" applyAlignment="1">
      <alignment vertical="center"/>
    </xf>
    <xf numFmtId="0" fontId="6" fillId="36" borderId="36" xfId="0" applyFont="1" applyFill="1" applyBorder="1" applyAlignment="1">
      <alignment vertical="center" wrapText="1"/>
    </xf>
    <xf numFmtId="0" fontId="6" fillId="36" borderId="54" xfId="0" applyFont="1" applyFill="1" applyBorder="1" applyAlignment="1">
      <alignment vertical="center" wrapText="1"/>
    </xf>
    <xf numFmtId="0" fontId="5" fillId="36" borderId="5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35" borderId="78" xfId="0" applyFont="1" applyFill="1" applyBorder="1" applyAlignment="1">
      <alignment horizontal="left" vertical="center"/>
    </xf>
    <xf numFmtId="0" fontId="6" fillId="35" borderId="79" xfId="0" applyFont="1" applyFill="1" applyBorder="1" applyAlignment="1">
      <alignment horizontal="left" vertical="center"/>
    </xf>
    <xf numFmtId="0" fontId="5" fillId="35" borderId="41" xfId="0" applyFont="1" applyFill="1" applyBorder="1" applyAlignment="1">
      <alignment horizontal="left" vertical="center"/>
    </xf>
    <xf numFmtId="0" fontId="5" fillId="35" borderId="42" xfId="0" applyFont="1" applyFill="1" applyBorder="1" applyAlignment="1">
      <alignment horizontal="left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201" fontId="5" fillId="39" borderId="30" xfId="0" applyNumberFormat="1" applyFont="1" applyFill="1" applyBorder="1" applyAlignment="1">
      <alignment horizontal="center" vertical="center"/>
    </xf>
    <xf numFmtId="201" fontId="5" fillId="39" borderId="31" xfId="0" applyNumberFormat="1" applyFont="1" applyFill="1" applyBorder="1" applyAlignment="1">
      <alignment horizontal="center" vertical="center"/>
    </xf>
    <xf numFmtId="0" fontId="4" fillId="42" borderId="0" xfId="0" applyFont="1" applyFill="1" applyBorder="1" applyAlignment="1">
      <alignment horizontal="left" wrapText="1"/>
    </xf>
    <xf numFmtId="0" fontId="6" fillId="35" borderId="54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0" fontId="5" fillId="35" borderId="77" xfId="0" applyFont="1" applyFill="1" applyBorder="1" applyAlignment="1">
      <alignment vertical="center"/>
    </xf>
    <xf numFmtId="3" fontId="59" fillId="0" borderId="34" xfId="0" applyNumberFormat="1" applyFont="1" applyBorder="1" applyAlignment="1">
      <alignment horizontal="center"/>
    </xf>
    <xf numFmtId="3" fontId="59" fillId="0" borderId="31" xfId="0" applyNumberFormat="1" applyFont="1" applyBorder="1" applyAlignment="1">
      <alignment horizontal="center"/>
    </xf>
    <xf numFmtId="3" fontId="59" fillId="0" borderId="33" xfId="0" applyNumberFormat="1" applyFont="1" applyBorder="1" applyAlignment="1">
      <alignment horizontal="center" vertical="center"/>
    </xf>
    <xf numFmtId="3" fontId="59" fillId="0" borderId="34" xfId="0" applyNumberFormat="1" applyFont="1" applyBorder="1" applyAlignment="1">
      <alignment horizontal="center" vertical="center"/>
    </xf>
    <xf numFmtId="0" fontId="5" fillId="35" borderId="5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009677"/>
        <c:axId val="27087094"/>
      </c:bar3DChart>
      <c:catAx>
        <c:axId val="300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7087094"/>
        <c:crosses val="autoZero"/>
        <c:auto val="1"/>
        <c:lblOffset val="100"/>
        <c:tickLblSkip val="1"/>
        <c:noMultiLvlLbl val="0"/>
      </c:catAx>
      <c:valAx>
        <c:axId val="27087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0096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Sachverständigengutachten 2019
 Fachbereiche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4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27593187"/>
        <c:axId val="47012092"/>
      </c:bar3DChart>
      <c:catAx>
        <c:axId val="27593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012092"/>
        <c:crosses val="autoZero"/>
        <c:auto val="1"/>
        <c:lblOffset val="100"/>
        <c:tickLblSkip val="1"/>
        <c:noMultiLvlLbl val="0"/>
      </c:catAx>
      <c:valAx>
        <c:axId val="47012092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5931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2457255"/>
        <c:axId val="46570976"/>
      </c:bar3D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6570976"/>
        <c:crosses val="autoZero"/>
        <c:auto val="1"/>
        <c:lblOffset val="100"/>
        <c:tickLblSkip val="1"/>
        <c:noMultiLvlLbl val="0"/>
      </c:catAx>
      <c:valAx>
        <c:axId val="46570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24572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6485601"/>
        <c:axId val="14152682"/>
      </c:bar3DChart>
      <c:catAx>
        <c:axId val="1648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4152682"/>
        <c:crosses val="autoZero"/>
        <c:auto val="1"/>
        <c:lblOffset val="100"/>
        <c:tickLblSkip val="1"/>
        <c:noMultiLvlLbl val="0"/>
      </c:catAx>
      <c:valAx>
        <c:axId val="14152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4856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0265275"/>
        <c:axId val="5516564"/>
      </c:bar3DChart>
      <c:catAx>
        <c:axId val="6026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5516564"/>
        <c:crosses val="autoZero"/>
        <c:auto val="1"/>
        <c:lblOffset val="100"/>
        <c:tickLblSkip val="1"/>
        <c:noMultiLvlLbl val="0"/>
      </c:catAx>
      <c:valAx>
        <c:axId val="5516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02652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649077"/>
        <c:axId val="44188510"/>
      </c:bar3DChart>
      <c:catAx>
        <c:axId val="4964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4188510"/>
        <c:crosses val="autoZero"/>
        <c:auto val="1"/>
        <c:lblOffset val="100"/>
        <c:tickLblSkip val="1"/>
        <c:noMultiLvlLbl val="0"/>
      </c:catAx>
      <c:valAx>
        <c:axId val="44188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96490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152271"/>
        <c:axId val="22499528"/>
      </c:bar3D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2499528"/>
        <c:crosses val="autoZero"/>
        <c:auto val="1"/>
        <c:lblOffset val="100"/>
        <c:tickLblSkip val="1"/>
        <c:noMultiLvlLbl val="0"/>
      </c:catAx>
      <c:valAx>
        <c:axId val="22499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21522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 Schlichtungsverfahren 2019</a:t>
            </a:r>
          </a:p>
        </c:rich>
      </c:tx>
      <c:layout>
        <c:manualLayout>
          <c:xMode val="factor"/>
          <c:yMode val="factor"/>
          <c:x val="-0.1502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7275"/>
          <c:w val="0.4975"/>
          <c:h val="0.64475"/>
        </c:manualLayout>
      </c:layout>
      <c:pie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A0237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A0237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4325"/>
          <c:w val="0.16675"/>
          <c:h val="0.1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Einigungsquote bei  abgeschlossenen Schlichtungen 2019</a:t>
            </a:r>
          </a:p>
        </c:rich>
      </c:tx>
      <c:layout>
        <c:manualLayout>
          <c:xMode val="factor"/>
          <c:yMode val="factor"/>
          <c:x val="-0.07325"/>
          <c:y val="0.05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29375"/>
          <c:w val="0.3315"/>
          <c:h val="0.4865"/>
        </c:manualLayout>
      </c:layout>
      <c:pieChart>
        <c:varyColors val="1"/>
        <c:ser>
          <c:idx val="0"/>
          <c:order val="0"/>
          <c:spPr>
            <a:solidFill>
              <a:srgbClr val="CA0237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D40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"/>
          <c:y val="0.28825"/>
          <c:w val="0.338"/>
          <c:h val="0.41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2019 -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1169161"/>
        <c:axId val="10522450"/>
      </c:bar3DChart>
      <c:catAx>
        <c:axId val="116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10522450"/>
        <c:crosses val="autoZero"/>
        <c:auto val="1"/>
        <c:lblOffset val="100"/>
        <c:tickLblSkip val="1"/>
        <c:noMultiLvlLbl val="0"/>
      </c:catAx>
      <c:valAx>
        <c:axId val="1052245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11691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1" name="Diagramm 3"/>
        <xdr:cNvGraphicFramePr/>
      </xdr:nvGraphicFramePr>
      <xdr:xfrm>
        <a:off x="0" y="10791825"/>
        <a:ext cx="975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2" name="Diagramm 5"/>
        <xdr:cNvGraphicFramePr/>
      </xdr:nvGraphicFramePr>
      <xdr:xfrm>
        <a:off x="0" y="10791825"/>
        <a:ext cx="959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3" name="Diagramm 3"/>
        <xdr:cNvGraphicFramePr/>
      </xdr:nvGraphicFramePr>
      <xdr:xfrm>
        <a:off x="0" y="10791825"/>
        <a:ext cx="9753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4" name="Diagramm 5"/>
        <xdr:cNvGraphicFramePr/>
      </xdr:nvGraphicFramePr>
      <xdr:xfrm>
        <a:off x="0" y="10791825"/>
        <a:ext cx="9591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5" name="Diagramm 3"/>
        <xdr:cNvGraphicFramePr/>
      </xdr:nvGraphicFramePr>
      <xdr:xfrm>
        <a:off x="0" y="10791825"/>
        <a:ext cx="9753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6" name="Diagramm 5"/>
        <xdr:cNvGraphicFramePr/>
      </xdr:nvGraphicFramePr>
      <xdr:xfrm>
        <a:off x="0" y="10791825"/>
        <a:ext cx="9591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5</xdr:col>
      <xdr:colOff>142875</xdr:colOff>
      <xdr:row>20</xdr:row>
      <xdr:rowOff>95250</xdr:rowOff>
    </xdr:to>
    <xdr:graphicFrame>
      <xdr:nvGraphicFramePr>
        <xdr:cNvPr id="1" name="Diagramm 7"/>
        <xdr:cNvGraphicFramePr/>
      </xdr:nvGraphicFramePr>
      <xdr:xfrm>
        <a:off x="95250" y="3886200"/>
        <a:ext cx="35718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628650</xdr:colOff>
      <xdr:row>20</xdr:row>
      <xdr:rowOff>123825</xdr:rowOff>
    </xdr:to>
    <xdr:graphicFrame>
      <xdr:nvGraphicFramePr>
        <xdr:cNvPr id="2" name="Diagramm 8"/>
        <xdr:cNvGraphicFramePr/>
      </xdr:nvGraphicFramePr>
      <xdr:xfrm>
        <a:off x="4105275" y="3857625"/>
        <a:ext cx="411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104775</xdr:rowOff>
    </xdr:to>
    <xdr:graphicFrame>
      <xdr:nvGraphicFramePr>
        <xdr:cNvPr id="1" name="Diagramm 2"/>
        <xdr:cNvGraphicFramePr/>
      </xdr:nvGraphicFramePr>
      <xdr:xfrm>
        <a:off x="38100" y="3333750"/>
        <a:ext cx="564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771525</xdr:colOff>
      <xdr:row>34</xdr:row>
      <xdr:rowOff>9525</xdr:rowOff>
    </xdr:to>
    <xdr:graphicFrame>
      <xdr:nvGraphicFramePr>
        <xdr:cNvPr id="2" name="Diagramm 4"/>
        <xdr:cNvGraphicFramePr/>
      </xdr:nvGraphicFramePr>
      <xdr:xfrm>
        <a:off x="5715000" y="3181350"/>
        <a:ext cx="30956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selection activeCell="J51" sqref="J51"/>
    </sheetView>
  </sheetViews>
  <sheetFormatPr defaultColWidth="11.421875" defaultRowHeight="12.75"/>
  <cols>
    <col min="1" max="1" width="11.28125" style="3" customWidth="1"/>
    <col min="2" max="2" width="13.8515625" style="3" bestFit="1" customWidth="1"/>
    <col min="3" max="3" width="10.00390625" style="3" bestFit="1" customWidth="1"/>
    <col min="4" max="4" width="12.00390625" style="3" customWidth="1"/>
    <col min="5" max="5" width="12.00390625" style="3" bestFit="1" customWidth="1"/>
    <col min="6" max="6" width="10.8515625" style="3" bestFit="1" customWidth="1"/>
    <col min="7" max="9" width="10.7109375" style="3" bestFit="1" customWidth="1"/>
    <col min="10" max="10" width="9.8515625" style="3" bestFit="1" customWidth="1"/>
    <col min="11" max="11" width="10.7109375" style="3" bestFit="1" customWidth="1"/>
    <col min="12" max="12" width="9.7109375" style="3" bestFit="1" customWidth="1"/>
    <col min="13" max="13" width="13.421875" style="3" customWidth="1"/>
    <col min="14" max="16384" width="11.421875" style="3" customWidth="1"/>
  </cols>
  <sheetData>
    <row r="1" spans="1:13" s="1" customFormat="1" ht="48" customHeight="1">
      <c r="A1" s="339" t="s">
        <v>103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9" customHeight="1" thickBot="1"/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54" t="s">
        <v>7</v>
      </c>
      <c r="L4" s="355"/>
      <c r="M4" s="8" t="s">
        <v>14</v>
      </c>
    </row>
    <row r="5" spans="1:13" s="11" customFormat="1" ht="10.5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.75" customHeight="1">
      <c r="A6" s="342" t="s">
        <v>93</v>
      </c>
      <c r="B6" s="343"/>
      <c r="C6" s="12">
        <f>SUM(C8+C10)</f>
        <v>4095</v>
      </c>
      <c r="D6" s="12">
        <f>SUM(D8+D10)</f>
        <v>11766</v>
      </c>
      <c r="E6" s="12">
        <f aca="true" t="shared" si="0" ref="E6:J6">SUM(E8+E10)</f>
        <v>22086</v>
      </c>
      <c r="F6" s="12">
        <f t="shared" si="0"/>
        <v>22253</v>
      </c>
      <c r="G6" s="12">
        <f t="shared" si="0"/>
        <v>5543</v>
      </c>
      <c r="H6" s="12">
        <f t="shared" si="0"/>
        <v>21519</v>
      </c>
      <c r="I6" s="12">
        <f t="shared" si="0"/>
        <v>9332</v>
      </c>
      <c r="J6" s="12">
        <f t="shared" si="0"/>
        <v>5690</v>
      </c>
      <c r="K6" s="356">
        <f>SUM(K8+K10)</f>
        <v>16560</v>
      </c>
      <c r="L6" s="357"/>
      <c r="M6" s="13">
        <f>SUM(C6:K6)</f>
        <v>118844</v>
      </c>
    </row>
    <row r="7" spans="1:13" ht="21.75" customHeight="1" thickBot="1">
      <c r="A7" s="344"/>
      <c r="B7" s="345"/>
      <c r="C7" s="14">
        <f>SUM(C6/M6)</f>
        <v>0.03445693514186665</v>
      </c>
      <c r="D7" s="14">
        <f>SUM(D6/M6)</f>
        <v>0.09900373599003735</v>
      </c>
      <c r="E7" s="14">
        <f>SUM(E6/M6)</f>
        <v>0.18584026118272692</v>
      </c>
      <c r="F7" s="14">
        <f>SUM(F6/M6)</f>
        <v>0.18724546464272493</v>
      </c>
      <c r="G7" s="14">
        <f>SUM(G6/M6)</f>
        <v>0.0466409747231665</v>
      </c>
      <c r="H7" s="14">
        <f>SUM(H6/M6)</f>
        <v>0.18106930093231463</v>
      </c>
      <c r="I7" s="14">
        <f>SUM(I6/M6)</f>
        <v>0.0785231059203662</v>
      </c>
      <c r="J7" s="14">
        <f>SUM(J6/M6)</f>
        <v>0.047877890343643766</v>
      </c>
      <c r="K7" s="320">
        <f>SUM(K6/M6)</f>
        <v>0.13934233112315303</v>
      </c>
      <c r="L7" s="321"/>
      <c r="M7" s="15">
        <f>SUM(C7:K7)</f>
        <v>1</v>
      </c>
    </row>
    <row r="8" spans="1:13" ht="15">
      <c r="A8" s="346" t="s">
        <v>9</v>
      </c>
      <c r="B8" s="347"/>
      <c r="C8" s="243">
        <v>2294</v>
      </c>
      <c r="D8" s="244">
        <v>6473</v>
      </c>
      <c r="E8" s="244">
        <v>12407</v>
      </c>
      <c r="F8" s="244">
        <v>13648</v>
      </c>
      <c r="G8" s="244">
        <v>3138</v>
      </c>
      <c r="H8" s="244">
        <v>12014</v>
      </c>
      <c r="I8" s="244">
        <v>5396</v>
      </c>
      <c r="J8" s="244">
        <v>3437</v>
      </c>
      <c r="K8" s="322">
        <v>8653</v>
      </c>
      <c r="L8" s="323"/>
      <c r="M8" s="80">
        <f>SUM(C8:K8)</f>
        <v>67460</v>
      </c>
    </row>
    <row r="9" spans="1:13" ht="15">
      <c r="A9" s="326" t="s">
        <v>13</v>
      </c>
      <c r="B9" s="327"/>
      <c r="C9" s="236">
        <f>SUM(C8/C6)</f>
        <v>0.5601953601953602</v>
      </c>
      <c r="D9" s="237">
        <f aca="true" t="shared" si="1" ref="D9:J9">SUM(D8/D6)</f>
        <v>0.5501444841067482</v>
      </c>
      <c r="E9" s="237">
        <f t="shared" si="1"/>
        <v>0.5617585800959884</v>
      </c>
      <c r="F9" s="237">
        <f t="shared" si="1"/>
        <v>0.6133105648676583</v>
      </c>
      <c r="G9" s="237">
        <f t="shared" si="1"/>
        <v>0.5661194299116002</v>
      </c>
      <c r="H9" s="237">
        <f t="shared" si="1"/>
        <v>0.5582973186486361</v>
      </c>
      <c r="I9" s="237">
        <f t="shared" si="1"/>
        <v>0.5782254607801115</v>
      </c>
      <c r="J9" s="237">
        <f t="shared" si="1"/>
        <v>0.6040421792618629</v>
      </c>
      <c r="K9" s="358">
        <f>SUM(K8/K6)</f>
        <v>0.522524154589372</v>
      </c>
      <c r="L9" s="359"/>
      <c r="M9" s="19">
        <f>SUM(M8/M6)</f>
        <v>0.5676348827033758</v>
      </c>
    </row>
    <row r="10" spans="1:13" ht="15">
      <c r="A10" s="326" t="s">
        <v>10</v>
      </c>
      <c r="B10" s="327"/>
      <c r="C10" s="245">
        <v>1801</v>
      </c>
      <c r="D10" s="246">
        <v>5293</v>
      </c>
      <c r="E10" s="246">
        <v>9679</v>
      </c>
      <c r="F10" s="246">
        <v>8605</v>
      </c>
      <c r="G10" s="246">
        <v>2405</v>
      </c>
      <c r="H10" s="246">
        <v>9505</v>
      </c>
      <c r="I10" s="246">
        <v>3936</v>
      </c>
      <c r="J10" s="246">
        <v>2253</v>
      </c>
      <c r="K10" s="324">
        <v>7907</v>
      </c>
      <c r="L10" s="325"/>
      <c r="M10" s="20">
        <f>SUM(C10:K10)</f>
        <v>51384</v>
      </c>
    </row>
    <row r="11" spans="1:13" ht="15.75" thickBot="1">
      <c r="A11" s="352" t="s">
        <v>13</v>
      </c>
      <c r="B11" s="353"/>
      <c r="C11" s="21">
        <f>SUM(C10/C6)</f>
        <v>0.4398046398046398</v>
      </c>
      <c r="D11" s="22">
        <f aca="true" t="shared" si="2" ref="D11:K11">SUM(D10/D6)</f>
        <v>0.44985551589325173</v>
      </c>
      <c r="E11" s="22">
        <f t="shared" si="2"/>
        <v>0.4382414199040116</v>
      </c>
      <c r="F11" s="22">
        <f t="shared" si="2"/>
        <v>0.3866894351323417</v>
      </c>
      <c r="G11" s="22">
        <f t="shared" si="2"/>
        <v>0.4338805700883998</v>
      </c>
      <c r="H11" s="22">
        <f t="shared" si="2"/>
        <v>0.4417026813513639</v>
      </c>
      <c r="I11" s="22">
        <f t="shared" si="2"/>
        <v>0.42177453921988856</v>
      </c>
      <c r="J11" s="22">
        <f t="shared" si="2"/>
        <v>0.39595782073813707</v>
      </c>
      <c r="K11" s="350">
        <f t="shared" si="2"/>
        <v>0.47747584541062804</v>
      </c>
      <c r="L11" s="351"/>
      <c r="M11" s="15">
        <f>SUM(M10/M6)</f>
        <v>0.43236511729662414</v>
      </c>
    </row>
    <row r="12" spans="1:13" s="11" customFormat="1" ht="15" customHeight="1">
      <c r="A12" s="23" t="s">
        <v>64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11" customFormat="1" ht="15" customHeight="1" thickBo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11" customFormat="1" ht="15" customHeight="1" thickBot="1">
      <c r="A14" s="23"/>
      <c r="B14" s="24"/>
      <c r="C14" s="5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8</v>
      </c>
      <c r="J14" s="6" t="s">
        <v>6</v>
      </c>
      <c r="K14" s="26" t="s">
        <v>7</v>
      </c>
      <c r="L14" s="26" t="s">
        <v>79</v>
      </c>
      <c r="M14" s="8" t="s">
        <v>14</v>
      </c>
    </row>
    <row r="15" spans="1:13" ht="10.5" customHeight="1" thickBot="1">
      <c r="A15" s="340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</row>
    <row r="16" spans="1:13" ht="63.75" customHeight="1" thickBot="1">
      <c r="A16" s="372" t="s">
        <v>104</v>
      </c>
      <c r="B16" s="373"/>
      <c r="C16" s="28">
        <f>SUM(C17+C19)</f>
        <v>615</v>
      </c>
      <c r="D16" s="29">
        <f aca="true" t="shared" si="3" ref="D16:J16">SUM(D17+D19)</f>
        <v>1087</v>
      </c>
      <c r="E16" s="29">
        <f t="shared" si="3"/>
        <v>2999</v>
      </c>
      <c r="F16" s="29">
        <f t="shared" si="3"/>
        <v>3433</v>
      </c>
      <c r="G16" s="29">
        <f t="shared" si="3"/>
        <v>1700</v>
      </c>
      <c r="H16" s="29">
        <f t="shared" si="3"/>
        <v>2637</v>
      </c>
      <c r="I16" s="29">
        <f t="shared" si="3"/>
        <v>2095</v>
      </c>
      <c r="J16" s="29">
        <f t="shared" si="3"/>
        <v>1020</v>
      </c>
      <c r="K16" s="30">
        <f>SUM(K17+K19)</f>
        <v>4707</v>
      </c>
      <c r="L16" s="30">
        <f>SUM(L17+L19)</f>
        <v>190</v>
      </c>
      <c r="M16" s="31">
        <f>SUM(C16:L16)</f>
        <v>20483</v>
      </c>
    </row>
    <row r="17" spans="1:13" s="35" customFormat="1" ht="30" customHeight="1">
      <c r="A17" s="348" t="s">
        <v>15</v>
      </c>
      <c r="B17" s="349"/>
      <c r="C17" s="32">
        <v>129</v>
      </c>
      <c r="D17" s="33">
        <v>332</v>
      </c>
      <c r="E17" s="33">
        <v>627</v>
      </c>
      <c r="F17" s="33">
        <v>945</v>
      </c>
      <c r="G17" s="33">
        <v>271</v>
      </c>
      <c r="H17" s="33">
        <v>707</v>
      </c>
      <c r="I17" s="33">
        <v>423</v>
      </c>
      <c r="J17" s="33">
        <v>287</v>
      </c>
      <c r="K17" s="34">
        <v>638</v>
      </c>
      <c r="L17" s="34">
        <v>25</v>
      </c>
      <c r="M17" s="13">
        <f>SUM(C17:L17)</f>
        <v>4384</v>
      </c>
    </row>
    <row r="18" spans="1:13" ht="15">
      <c r="A18" s="364" t="s">
        <v>16</v>
      </c>
      <c r="B18" s="365"/>
      <c r="C18" s="36">
        <f>SUM(C17/C16)</f>
        <v>0.2097560975609756</v>
      </c>
      <c r="D18" s="37">
        <f>SUM(D17/D16)</f>
        <v>0.30542778288868444</v>
      </c>
      <c r="E18" s="37">
        <f aca="true" t="shared" si="4" ref="E18:K18">SUM(E17/E16)</f>
        <v>0.20906968989663222</v>
      </c>
      <c r="F18" s="37">
        <f t="shared" si="4"/>
        <v>0.2752694436353044</v>
      </c>
      <c r="G18" s="37">
        <f t="shared" si="4"/>
        <v>0.15941176470588236</v>
      </c>
      <c r="H18" s="37">
        <f t="shared" si="4"/>
        <v>0.26810769814182783</v>
      </c>
      <c r="I18" s="37">
        <f t="shared" si="4"/>
        <v>0.20190930787589498</v>
      </c>
      <c r="J18" s="37">
        <f t="shared" si="4"/>
        <v>0.28137254901960784</v>
      </c>
      <c r="K18" s="38">
        <f t="shared" si="4"/>
        <v>0.13554280858296155</v>
      </c>
      <c r="L18" s="38">
        <f>SUM(L17/L16)</f>
        <v>0.13157894736842105</v>
      </c>
      <c r="M18" s="39">
        <f>SUM(M17/M16)</f>
        <v>0.21403114778108676</v>
      </c>
    </row>
    <row r="19" spans="1:13" s="35" customFormat="1" ht="27.75" customHeight="1">
      <c r="A19" s="381" t="s">
        <v>17</v>
      </c>
      <c r="B19" s="382"/>
      <c r="C19" s="40">
        <v>486</v>
      </c>
      <c r="D19" s="41">
        <v>755</v>
      </c>
      <c r="E19" s="42">
        <v>2372</v>
      </c>
      <c r="F19" s="42">
        <v>2488</v>
      </c>
      <c r="G19" s="42">
        <v>1429</v>
      </c>
      <c r="H19" s="42">
        <v>1930</v>
      </c>
      <c r="I19" s="42">
        <v>1672</v>
      </c>
      <c r="J19" s="41">
        <v>733</v>
      </c>
      <c r="K19" s="43">
        <v>4069</v>
      </c>
      <c r="L19" s="43">
        <v>165</v>
      </c>
      <c r="M19" s="20">
        <f>SUM(C19:L19)</f>
        <v>16099</v>
      </c>
    </row>
    <row r="20" spans="1:13" ht="15">
      <c r="A20" s="364" t="s">
        <v>16</v>
      </c>
      <c r="B20" s="365"/>
      <c r="C20" s="36">
        <f>SUM(C19/C16)</f>
        <v>0.7902439024390244</v>
      </c>
      <c r="D20" s="37">
        <f aca="true" t="shared" si="5" ref="D20:K20">SUM(D19/D16)</f>
        <v>0.6945722171113156</v>
      </c>
      <c r="E20" s="37">
        <f t="shared" si="5"/>
        <v>0.7909303101033678</v>
      </c>
      <c r="F20" s="37">
        <f t="shared" si="5"/>
        <v>0.7247305563646956</v>
      </c>
      <c r="G20" s="37">
        <f t="shared" si="5"/>
        <v>0.8405882352941176</v>
      </c>
      <c r="H20" s="37">
        <f t="shared" si="5"/>
        <v>0.7318923018581721</v>
      </c>
      <c r="I20" s="37">
        <f t="shared" si="5"/>
        <v>0.798090692124105</v>
      </c>
      <c r="J20" s="37">
        <f t="shared" si="5"/>
        <v>0.7186274509803922</v>
      </c>
      <c r="K20" s="38">
        <f t="shared" si="5"/>
        <v>0.8644571914170385</v>
      </c>
      <c r="L20" s="38">
        <f>SUM(L19/L16)</f>
        <v>0.868421052631579</v>
      </c>
      <c r="M20" s="19">
        <f>SUM(M19/M16)</f>
        <v>0.7859688522189132</v>
      </c>
    </row>
    <row r="21" spans="1:13" ht="27.75" customHeight="1" thickBot="1">
      <c r="A21" s="368" t="s">
        <v>56</v>
      </c>
      <c r="B21" s="369"/>
      <c r="C21" s="46">
        <v>2481914</v>
      </c>
      <c r="D21" s="47">
        <v>5096961</v>
      </c>
      <c r="E21" s="47">
        <v>24351227</v>
      </c>
      <c r="F21" s="47">
        <v>25510171</v>
      </c>
      <c r="G21" s="47">
        <v>14847196</v>
      </c>
      <c r="H21" s="47">
        <v>16090315</v>
      </c>
      <c r="I21" s="47">
        <v>11617820</v>
      </c>
      <c r="J21" s="47">
        <v>7438026</v>
      </c>
      <c r="K21" s="48">
        <v>50803505</v>
      </c>
      <c r="L21" s="48">
        <v>1749246</v>
      </c>
      <c r="M21" s="49">
        <f>SUM(C21:L21)</f>
        <v>159986381</v>
      </c>
    </row>
    <row r="22" spans="1:13" s="11" customFormat="1" ht="15" customHeight="1">
      <c r="A22" s="23" t="s">
        <v>65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10.5" customHeight="1" thickBot="1">
      <c r="A23" s="378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</row>
    <row r="24" spans="1:13" ht="45" customHeight="1" thickBot="1">
      <c r="A24" s="372" t="s">
        <v>105</v>
      </c>
      <c r="B24" s="373"/>
      <c r="C24" s="53">
        <f>SUM(C25+C27)</f>
        <v>1637</v>
      </c>
      <c r="D24" s="54">
        <f aca="true" t="shared" si="6" ref="D24:K24">SUM(D25+D27)</f>
        <v>4187</v>
      </c>
      <c r="E24" s="54">
        <f t="shared" si="6"/>
        <v>13650</v>
      </c>
      <c r="F24" s="54">
        <f t="shared" si="6"/>
        <v>17176</v>
      </c>
      <c r="G24" s="54">
        <f t="shared" si="6"/>
        <v>6967</v>
      </c>
      <c r="H24" s="54">
        <f t="shared" si="6"/>
        <v>11012</v>
      </c>
      <c r="I24" s="54">
        <f t="shared" si="6"/>
        <v>6679</v>
      </c>
      <c r="J24" s="55">
        <f t="shared" si="6"/>
        <v>3888</v>
      </c>
      <c r="K24" s="56">
        <f t="shared" si="6"/>
        <v>34663</v>
      </c>
      <c r="L24" s="56">
        <f>SUM(L25+L27)</f>
        <v>574</v>
      </c>
      <c r="M24" s="31">
        <f>SUM(C24:L24)</f>
        <v>100433</v>
      </c>
    </row>
    <row r="25" spans="1:13" ht="15">
      <c r="A25" s="389" t="s">
        <v>18</v>
      </c>
      <c r="B25" s="390"/>
      <c r="C25" s="58">
        <v>928</v>
      </c>
      <c r="D25" s="59">
        <v>2812</v>
      </c>
      <c r="E25" s="59">
        <v>7626</v>
      </c>
      <c r="F25" s="59">
        <v>10809</v>
      </c>
      <c r="G25" s="59">
        <v>3364</v>
      </c>
      <c r="H25" s="59">
        <v>6987</v>
      </c>
      <c r="I25" s="59">
        <v>3796</v>
      </c>
      <c r="J25" s="59">
        <v>2082</v>
      </c>
      <c r="K25" s="60">
        <v>22422</v>
      </c>
      <c r="L25" s="60">
        <v>141</v>
      </c>
      <c r="M25" s="13">
        <f>SUM(C25:L25)</f>
        <v>60967</v>
      </c>
    </row>
    <row r="26" spans="1:13" ht="15">
      <c r="A26" s="371" t="s">
        <v>16</v>
      </c>
      <c r="B26" s="327"/>
      <c r="C26" s="62">
        <f>SUM(C25/C24)</f>
        <v>0.5668906536346976</v>
      </c>
      <c r="D26" s="63">
        <f aca="true" t="shared" si="7" ref="D26:K26">SUM(D25/D24)</f>
        <v>0.6716025794124671</v>
      </c>
      <c r="E26" s="63">
        <f t="shared" si="7"/>
        <v>0.5586813186813187</v>
      </c>
      <c r="F26" s="63">
        <f t="shared" si="7"/>
        <v>0.6293083372147182</v>
      </c>
      <c r="G26" s="63">
        <f t="shared" si="7"/>
        <v>0.48284771063585474</v>
      </c>
      <c r="H26" s="63">
        <f t="shared" si="7"/>
        <v>0.6344896476571014</v>
      </c>
      <c r="I26" s="63">
        <f t="shared" si="7"/>
        <v>0.56834855517293</v>
      </c>
      <c r="J26" s="63">
        <f t="shared" si="7"/>
        <v>0.5354938271604939</v>
      </c>
      <c r="K26" s="64">
        <f t="shared" si="7"/>
        <v>0.646856879092981</v>
      </c>
      <c r="L26" s="64">
        <f>SUM(L25/L24)</f>
        <v>0.2456445993031359</v>
      </c>
      <c r="M26" s="19">
        <f>SUM(M25/M24)</f>
        <v>0.6070415102605717</v>
      </c>
    </row>
    <row r="27" spans="1:13" ht="15">
      <c r="A27" s="371" t="s">
        <v>19</v>
      </c>
      <c r="B27" s="327"/>
      <c r="C27" s="58">
        <v>709</v>
      </c>
      <c r="D27" s="65">
        <v>1375</v>
      </c>
      <c r="E27" s="65">
        <v>6024</v>
      </c>
      <c r="F27" s="65">
        <v>6367</v>
      </c>
      <c r="G27" s="65">
        <v>3603</v>
      </c>
      <c r="H27" s="65">
        <v>4025</v>
      </c>
      <c r="I27" s="65">
        <v>2883</v>
      </c>
      <c r="J27" s="65">
        <v>1806</v>
      </c>
      <c r="K27" s="66">
        <v>12241</v>
      </c>
      <c r="L27" s="66">
        <v>433</v>
      </c>
      <c r="M27" s="20">
        <f>SUM(C27:L27)</f>
        <v>39466</v>
      </c>
    </row>
    <row r="28" spans="1:13" ht="15.75" thickBot="1">
      <c r="A28" s="376" t="s">
        <v>16</v>
      </c>
      <c r="B28" s="377"/>
      <c r="C28" s="69">
        <f>SUM(C27/C24)</f>
        <v>0.4331093463653024</v>
      </c>
      <c r="D28" s="70">
        <f aca="true" t="shared" si="8" ref="D28:K28">SUM(D27/D24)</f>
        <v>0.32839742058753285</v>
      </c>
      <c r="E28" s="70">
        <f t="shared" si="8"/>
        <v>0.4413186813186813</v>
      </c>
      <c r="F28" s="70">
        <f t="shared" si="8"/>
        <v>0.37069166278528176</v>
      </c>
      <c r="G28" s="70">
        <f t="shared" si="8"/>
        <v>0.5171522893641453</v>
      </c>
      <c r="H28" s="70">
        <f t="shared" si="8"/>
        <v>0.36551035234289864</v>
      </c>
      <c r="I28" s="70">
        <f t="shared" si="8"/>
        <v>0.4316514448270699</v>
      </c>
      <c r="J28" s="70">
        <f t="shared" si="8"/>
        <v>0.4645061728395062</v>
      </c>
      <c r="K28" s="71">
        <f t="shared" si="8"/>
        <v>0.353143120907019</v>
      </c>
      <c r="L28" s="71">
        <f>SUM(L27/L24)</f>
        <v>0.7543554006968641</v>
      </c>
      <c r="M28" s="72">
        <f>SUM(M27/M24)</f>
        <v>0.39295848973942826</v>
      </c>
    </row>
    <row r="29" spans="1:13" s="11" customFormat="1" ht="15" customHeight="1">
      <c r="A29" s="23" t="s">
        <v>65</v>
      </c>
      <c r="B29" s="2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25"/>
    </row>
    <row r="30" spans="1:13" s="11" customFormat="1" ht="15" customHeight="1" thickBot="1">
      <c r="A30" s="23"/>
      <c r="B30" s="24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25"/>
    </row>
    <row r="31" spans="1:13" s="11" customFormat="1" ht="15" customHeight="1" thickBot="1">
      <c r="A31" s="23"/>
      <c r="B31" s="24"/>
      <c r="C31" s="5" t="s">
        <v>0</v>
      </c>
      <c r="D31" s="6" t="s">
        <v>1</v>
      </c>
      <c r="E31" s="6" t="s">
        <v>2</v>
      </c>
      <c r="F31" s="6" t="s">
        <v>3</v>
      </c>
      <c r="G31" s="6" t="s">
        <v>4</v>
      </c>
      <c r="H31" s="6" t="s">
        <v>5</v>
      </c>
      <c r="I31" s="6" t="s">
        <v>8</v>
      </c>
      <c r="J31" s="6" t="s">
        <v>6</v>
      </c>
      <c r="K31" s="354" t="s">
        <v>7</v>
      </c>
      <c r="L31" s="355"/>
      <c r="M31" s="8" t="s">
        <v>14</v>
      </c>
    </row>
    <row r="32" spans="1:13" ht="10.5" customHeight="1" thickBot="1">
      <c r="A32" s="27"/>
      <c r="B32" s="27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</row>
    <row r="33" spans="1:13" ht="15">
      <c r="A33" s="328" t="s">
        <v>94</v>
      </c>
      <c r="B33" s="76" t="s">
        <v>53</v>
      </c>
      <c r="C33" s="77">
        <f>SUM(C35+C37)</f>
        <v>1639</v>
      </c>
      <c r="D33" s="77">
        <f aca="true" t="shared" si="9" ref="D33:J33">SUM(D35+D37)</f>
        <v>5162</v>
      </c>
      <c r="E33" s="77">
        <f t="shared" si="9"/>
        <v>10298</v>
      </c>
      <c r="F33" s="77">
        <f t="shared" si="9"/>
        <v>13246</v>
      </c>
      <c r="G33" s="77">
        <f t="shared" si="9"/>
        <v>3473</v>
      </c>
      <c r="H33" s="77">
        <f t="shared" si="9"/>
        <v>11292</v>
      </c>
      <c r="I33" s="77">
        <f t="shared" si="9"/>
        <v>5305</v>
      </c>
      <c r="J33" s="77">
        <f t="shared" si="9"/>
        <v>2762</v>
      </c>
      <c r="K33" s="362">
        <f>SUM(K35+K37)</f>
        <v>11097</v>
      </c>
      <c r="L33" s="363"/>
      <c r="M33" s="13">
        <f>SUM(C33:K33)</f>
        <v>64274</v>
      </c>
    </row>
    <row r="34" spans="1:13" ht="15.75" thickBot="1">
      <c r="A34" s="383"/>
      <c r="B34" s="78" t="s">
        <v>16</v>
      </c>
      <c r="C34" s="247">
        <f>SUM(C33/C45)</f>
        <v>0.40024420024420027</v>
      </c>
      <c r="D34" s="248">
        <f aca="true" t="shared" si="10" ref="D34:I34">SUM(D33/D45)</f>
        <v>0.4387217406085331</v>
      </c>
      <c r="E34" s="248">
        <f t="shared" si="10"/>
        <v>0.4662682242144345</v>
      </c>
      <c r="F34" s="248">
        <f t="shared" si="10"/>
        <v>0.595245584864962</v>
      </c>
      <c r="G34" s="248">
        <f>SUM(G33/G45)</f>
        <v>0.6265560165975104</v>
      </c>
      <c r="H34" s="248">
        <f t="shared" si="10"/>
        <v>0.5247455736790743</v>
      </c>
      <c r="I34" s="248">
        <f t="shared" si="10"/>
        <v>0.5684740677239606</v>
      </c>
      <c r="J34" s="248">
        <f>SUM(J33/J45)</f>
        <v>0.4854130052724077</v>
      </c>
      <c r="K34" s="385">
        <f>SUM(K33/K45)</f>
        <v>0.6701086956521739</v>
      </c>
      <c r="L34" s="386"/>
      <c r="M34" s="238">
        <f>SUM(M33/M45)</f>
        <v>0.5408266298677258</v>
      </c>
    </row>
    <row r="35" spans="1:13" ht="15">
      <c r="A35" s="383"/>
      <c r="B35" s="79" t="s">
        <v>9</v>
      </c>
      <c r="C35" s="253">
        <v>886</v>
      </c>
      <c r="D35" s="252">
        <v>2873</v>
      </c>
      <c r="E35" s="252">
        <v>5946</v>
      </c>
      <c r="F35" s="252">
        <v>8302</v>
      </c>
      <c r="G35" s="252">
        <v>2012</v>
      </c>
      <c r="H35" s="252">
        <v>6400</v>
      </c>
      <c r="I35" s="252">
        <v>3076</v>
      </c>
      <c r="J35" s="252">
        <v>1763</v>
      </c>
      <c r="K35" s="380">
        <v>5883</v>
      </c>
      <c r="L35" s="380"/>
      <c r="M35" s="87">
        <f>SUM(C35:K35)</f>
        <v>37141</v>
      </c>
    </row>
    <row r="36" spans="1:13" ht="15">
      <c r="A36" s="383"/>
      <c r="B36" s="81" t="s">
        <v>16</v>
      </c>
      <c r="C36" s="254">
        <f>SUM(C35/C33)</f>
        <v>0.5405735204392923</v>
      </c>
      <c r="D36" s="82">
        <f aca="true" t="shared" si="11" ref="D36:I36">SUM(D35/D33)</f>
        <v>0.5565672220069741</v>
      </c>
      <c r="E36" s="82">
        <f t="shared" si="11"/>
        <v>0.5773936686735288</v>
      </c>
      <c r="F36" s="82">
        <f t="shared" si="11"/>
        <v>0.6267552468669787</v>
      </c>
      <c r="G36" s="82">
        <f>SUM(G35/G33)</f>
        <v>0.5793262309242729</v>
      </c>
      <c r="H36" s="82">
        <f t="shared" si="11"/>
        <v>0.5667729365922777</v>
      </c>
      <c r="I36" s="82">
        <f t="shared" si="11"/>
        <v>0.5798303487276154</v>
      </c>
      <c r="J36" s="82">
        <f>SUM(J35/J33)</f>
        <v>0.6383055756698045</v>
      </c>
      <c r="K36" s="370">
        <f>SUM(K35/K33)</f>
        <v>0.5301432819680995</v>
      </c>
      <c r="L36" s="370"/>
      <c r="M36" s="89">
        <f>SUM(M35/M33)</f>
        <v>0.5778541867629212</v>
      </c>
    </row>
    <row r="37" spans="1:13" ht="15">
      <c r="A37" s="383"/>
      <c r="B37" s="81" t="s">
        <v>10</v>
      </c>
      <c r="C37" s="255">
        <v>753</v>
      </c>
      <c r="D37" s="249">
        <v>2289</v>
      </c>
      <c r="E37" s="249">
        <v>4352</v>
      </c>
      <c r="F37" s="249">
        <v>4944</v>
      </c>
      <c r="G37" s="249">
        <v>1461</v>
      </c>
      <c r="H37" s="249">
        <v>4892</v>
      </c>
      <c r="I37" s="249">
        <v>2229</v>
      </c>
      <c r="J37" s="251">
        <v>999</v>
      </c>
      <c r="K37" s="388">
        <v>5214</v>
      </c>
      <c r="L37" s="388"/>
      <c r="M37" s="91">
        <f>SUM(C37:K37)</f>
        <v>27133</v>
      </c>
    </row>
    <row r="38" spans="1:13" ht="15.75" thickBot="1">
      <c r="A38" s="383"/>
      <c r="B38" s="84" t="s">
        <v>16</v>
      </c>
      <c r="C38" s="259">
        <f>SUM(C37/C33)</f>
        <v>0.45942647956070776</v>
      </c>
      <c r="D38" s="260">
        <f aca="true" t="shared" si="12" ref="D38:I38">SUM(D37/D33)</f>
        <v>0.44343277799302594</v>
      </c>
      <c r="E38" s="260">
        <f t="shared" si="12"/>
        <v>0.4226063313264712</v>
      </c>
      <c r="F38" s="260">
        <f t="shared" si="12"/>
        <v>0.3732447531330213</v>
      </c>
      <c r="G38" s="260">
        <f>SUM(G37/G33)</f>
        <v>0.420673769075727</v>
      </c>
      <c r="H38" s="260">
        <f t="shared" si="12"/>
        <v>0.43322706340772227</v>
      </c>
      <c r="I38" s="260">
        <f t="shared" si="12"/>
        <v>0.42016965127238454</v>
      </c>
      <c r="J38" s="260">
        <f>SUM(J37/J33)</f>
        <v>0.3616944243301955</v>
      </c>
      <c r="K38" s="360">
        <f>SUM(K37/K33)</f>
        <v>0.4698567180319005</v>
      </c>
      <c r="L38" s="361"/>
      <c r="M38" s="250">
        <f>SUM(M37/M33)</f>
        <v>0.4221458132370788</v>
      </c>
    </row>
    <row r="39" spans="1:13" ht="30">
      <c r="A39" s="383"/>
      <c r="B39" s="85" t="s">
        <v>54</v>
      </c>
      <c r="C39" s="263">
        <f>SUM(C41+C43)</f>
        <v>2456</v>
      </c>
      <c r="D39" s="77">
        <f aca="true" t="shared" si="13" ref="D39:J39">SUM(D41+D43)</f>
        <v>6604</v>
      </c>
      <c r="E39" s="77">
        <f t="shared" si="13"/>
        <v>11788</v>
      </c>
      <c r="F39" s="77">
        <f t="shared" si="13"/>
        <v>9007</v>
      </c>
      <c r="G39" s="77">
        <f t="shared" si="13"/>
        <v>2070</v>
      </c>
      <c r="H39" s="77">
        <f t="shared" si="13"/>
        <v>10227</v>
      </c>
      <c r="I39" s="77">
        <f t="shared" si="13"/>
        <v>4027</v>
      </c>
      <c r="J39" s="77">
        <f t="shared" si="13"/>
        <v>2928</v>
      </c>
      <c r="K39" s="362">
        <f>K41+K43</f>
        <v>5463</v>
      </c>
      <c r="L39" s="387"/>
      <c r="M39" s="13">
        <f>SUM(C39:K39)</f>
        <v>54570</v>
      </c>
    </row>
    <row r="40" spans="1:13" ht="15.75" thickBot="1">
      <c r="A40" s="383"/>
      <c r="B40" s="86" t="s">
        <v>16</v>
      </c>
      <c r="C40" s="264">
        <f>SUM(C39/C45)</f>
        <v>0.5997557997557997</v>
      </c>
      <c r="D40" s="265">
        <f aca="true" t="shared" si="14" ref="D40:I40">SUM(D39/D45)</f>
        <v>0.5612782593914669</v>
      </c>
      <c r="E40" s="265">
        <f t="shared" si="14"/>
        <v>0.5337317757855655</v>
      </c>
      <c r="F40" s="265">
        <f t="shared" si="14"/>
        <v>0.40475441513503796</v>
      </c>
      <c r="G40" s="265">
        <f t="shared" si="14"/>
        <v>0.37344398340248963</v>
      </c>
      <c r="H40" s="265">
        <f t="shared" si="14"/>
        <v>0.4752544263209257</v>
      </c>
      <c r="I40" s="265">
        <f t="shared" si="14"/>
        <v>0.4315259322760394</v>
      </c>
      <c r="J40" s="265">
        <f>SUM(J39/J45)</f>
        <v>0.5145869947275923</v>
      </c>
      <c r="K40" s="379">
        <f>SUM(K39/K45)</f>
        <v>0.3298913043478261</v>
      </c>
      <c r="L40" s="375"/>
      <c r="M40" s="83">
        <f>SUM(M39/M45)</f>
        <v>0.4591733701322742</v>
      </c>
    </row>
    <row r="41" spans="1:13" ht="15">
      <c r="A41" s="383"/>
      <c r="B41" s="256" t="s">
        <v>9</v>
      </c>
      <c r="C41" s="261">
        <f>C8-C35</f>
        <v>1408</v>
      </c>
      <c r="D41" s="262">
        <f aca="true" t="shared" si="15" ref="D41:J41">D8-D35</f>
        <v>3600</v>
      </c>
      <c r="E41" s="262">
        <f t="shared" si="15"/>
        <v>6461</v>
      </c>
      <c r="F41" s="262">
        <f t="shared" si="15"/>
        <v>5346</v>
      </c>
      <c r="G41" s="262">
        <f t="shared" si="15"/>
        <v>1126</v>
      </c>
      <c r="H41" s="262">
        <f t="shared" si="15"/>
        <v>5614</v>
      </c>
      <c r="I41" s="262">
        <f t="shared" si="15"/>
        <v>2320</v>
      </c>
      <c r="J41" s="262">
        <f t="shared" si="15"/>
        <v>1674</v>
      </c>
      <c r="K41" s="380">
        <v>2770</v>
      </c>
      <c r="L41" s="393"/>
      <c r="M41" s="87">
        <f>SUM(C41:K41)</f>
        <v>30319</v>
      </c>
    </row>
    <row r="42" spans="1:13" ht="15">
      <c r="A42" s="383"/>
      <c r="B42" s="88" t="s">
        <v>16</v>
      </c>
      <c r="C42" s="93">
        <f>SUM(C41/C39)</f>
        <v>0.5732899022801303</v>
      </c>
      <c r="D42" s="94">
        <f aca="true" t="shared" si="16" ref="D42:I42">SUM(D41/D39)</f>
        <v>0.5451241671714112</v>
      </c>
      <c r="E42" s="94">
        <f t="shared" si="16"/>
        <v>0.5480997624703088</v>
      </c>
      <c r="F42" s="94">
        <f t="shared" si="16"/>
        <v>0.593538359054069</v>
      </c>
      <c r="G42" s="94">
        <f t="shared" si="16"/>
        <v>0.5439613526570048</v>
      </c>
      <c r="H42" s="94">
        <f t="shared" si="16"/>
        <v>0.5489390828199863</v>
      </c>
      <c r="I42" s="94">
        <f t="shared" si="16"/>
        <v>0.5761112490687857</v>
      </c>
      <c r="J42" s="94">
        <f>SUM(J41/J39)</f>
        <v>0.5717213114754098</v>
      </c>
      <c r="K42" s="394">
        <f>K41/K39</f>
        <v>0.5070474098480688</v>
      </c>
      <c r="L42" s="395"/>
      <c r="M42" s="89">
        <f>SUM(M41/M39)</f>
        <v>0.5555983140919919</v>
      </c>
    </row>
    <row r="43" spans="1:13" ht="15">
      <c r="A43" s="383"/>
      <c r="B43" s="266" t="s">
        <v>10</v>
      </c>
      <c r="C43" s="257">
        <f>C10-C37</f>
        <v>1048</v>
      </c>
      <c r="D43" s="258">
        <f aca="true" t="shared" si="17" ref="D43:J43">D10-D37</f>
        <v>3004</v>
      </c>
      <c r="E43" s="258">
        <f t="shared" si="17"/>
        <v>5327</v>
      </c>
      <c r="F43" s="258">
        <f t="shared" si="17"/>
        <v>3661</v>
      </c>
      <c r="G43" s="257">
        <f t="shared" si="17"/>
        <v>944</v>
      </c>
      <c r="H43" s="258">
        <f t="shared" si="17"/>
        <v>4613</v>
      </c>
      <c r="I43" s="258">
        <f t="shared" si="17"/>
        <v>1707</v>
      </c>
      <c r="J43" s="258">
        <f t="shared" si="17"/>
        <v>1254</v>
      </c>
      <c r="K43" s="324">
        <f>K10-K37</f>
        <v>2693</v>
      </c>
      <c r="L43" s="325"/>
      <c r="M43" s="91">
        <f>SUM(C43:K43)</f>
        <v>24251</v>
      </c>
    </row>
    <row r="44" spans="1:13" ht="15.75" thickBot="1">
      <c r="A44" s="383"/>
      <c r="B44" s="92" t="s">
        <v>16</v>
      </c>
      <c r="C44" s="93">
        <f>SUM(C43/C39)</f>
        <v>0.42671009771986973</v>
      </c>
      <c r="D44" s="94">
        <f aca="true" t="shared" si="18" ref="D44:I44">SUM(D43/D39)</f>
        <v>0.45487583282858873</v>
      </c>
      <c r="E44" s="94">
        <f t="shared" si="18"/>
        <v>0.4519002375296912</v>
      </c>
      <c r="F44" s="94">
        <f t="shared" si="18"/>
        <v>0.40646164094593096</v>
      </c>
      <c r="G44" s="94">
        <f t="shared" si="18"/>
        <v>0.45603864734299515</v>
      </c>
      <c r="H44" s="94">
        <f t="shared" si="18"/>
        <v>0.4510609171800137</v>
      </c>
      <c r="I44" s="94">
        <f t="shared" si="18"/>
        <v>0.4238887509312143</v>
      </c>
      <c r="J44" s="94">
        <f>SUM(J43/J39)</f>
        <v>0.42827868852459017</v>
      </c>
      <c r="K44" s="394">
        <f>K43/K39</f>
        <v>0.49295259015193116</v>
      </c>
      <c r="L44" s="395"/>
      <c r="M44" s="89">
        <f>SUM(M43/M39)</f>
        <v>0.44440168590800805</v>
      </c>
    </row>
    <row r="45" spans="1:13" ht="15.75" thickBot="1">
      <c r="A45" s="384"/>
      <c r="B45" s="95" t="s">
        <v>55</v>
      </c>
      <c r="C45" s="96">
        <f>SUM(C33+C39)</f>
        <v>4095</v>
      </c>
      <c r="D45" s="97">
        <f aca="true" t="shared" si="19" ref="D45:I45">SUM(D33+D39)</f>
        <v>11766</v>
      </c>
      <c r="E45" s="97">
        <f t="shared" si="19"/>
        <v>22086</v>
      </c>
      <c r="F45" s="97">
        <f t="shared" si="19"/>
        <v>22253</v>
      </c>
      <c r="G45" s="97">
        <f>SUM(G33+G39)</f>
        <v>5543</v>
      </c>
      <c r="H45" s="97">
        <f t="shared" si="19"/>
        <v>21519</v>
      </c>
      <c r="I45" s="97">
        <f t="shared" si="19"/>
        <v>9332</v>
      </c>
      <c r="J45" s="97">
        <f>SUM(J33+J39)</f>
        <v>5690</v>
      </c>
      <c r="K45" s="374">
        <f>SUM(K33+K39)</f>
        <v>16560</v>
      </c>
      <c r="L45" s="375"/>
      <c r="M45" s="98">
        <f>SUM(C45:K45)</f>
        <v>118844</v>
      </c>
    </row>
    <row r="46" spans="1:13" s="11" customFormat="1" ht="15" customHeight="1">
      <c r="A46" s="23" t="s">
        <v>64</v>
      </c>
      <c r="B46" s="24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25"/>
    </row>
    <row r="47" spans="1:13" s="11" customFormat="1" ht="10.5" customHeight="1" thickBot="1">
      <c r="A47" s="24"/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52"/>
    </row>
    <row r="48" spans="1:13" ht="15.75" thickBot="1">
      <c r="A48" s="4"/>
      <c r="B48" s="4"/>
      <c r="C48" s="5" t="s">
        <v>0</v>
      </c>
      <c r="D48" s="6" t="s">
        <v>1</v>
      </c>
      <c r="E48" s="6" t="s">
        <v>2</v>
      </c>
      <c r="F48" s="6" t="s">
        <v>3</v>
      </c>
      <c r="G48" s="6" t="s">
        <v>4</v>
      </c>
      <c r="H48" s="6" t="s">
        <v>5</v>
      </c>
      <c r="I48" s="6" t="s">
        <v>8</v>
      </c>
      <c r="J48" s="6" t="s">
        <v>6</v>
      </c>
      <c r="K48" s="354" t="s">
        <v>7</v>
      </c>
      <c r="L48" s="355"/>
      <c r="M48" s="8" t="s">
        <v>14</v>
      </c>
    </row>
    <row r="49" spans="1:13" s="11" customFormat="1" ht="10.5" customHeight="1" thickBot="1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4.75" customHeight="1">
      <c r="A50" s="328" t="s">
        <v>80</v>
      </c>
      <c r="B50" s="57" t="s">
        <v>11</v>
      </c>
      <c r="C50" s="102">
        <v>1</v>
      </c>
      <c r="D50" s="103">
        <v>1</v>
      </c>
      <c r="E50" s="103">
        <v>6</v>
      </c>
      <c r="F50" s="103">
        <v>10</v>
      </c>
      <c r="G50" s="103">
        <v>1</v>
      </c>
      <c r="H50" s="103">
        <v>3</v>
      </c>
      <c r="I50" s="103">
        <v>0</v>
      </c>
      <c r="J50" s="103">
        <v>0</v>
      </c>
      <c r="K50" s="366">
        <v>5</v>
      </c>
      <c r="L50" s="367"/>
      <c r="M50" s="13">
        <f>SUM(C50:K50)</f>
        <v>27</v>
      </c>
    </row>
    <row r="51" spans="1:13" ht="24.75" customHeight="1">
      <c r="A51" s="329"/>
      <c r="B51" s="61" t="s">
        <v>12</v>
      </c>
      <c r="C51" s="90">
        <v>0</v>
      </c>
      <c r="D51" s="41">
        <v>0</v>
      </c>
      <c r="E51" s="41">
        <v>5</v>
      </c>
      <c r="F51" s="41">
        <v>4</v>
      </c>
      <c r="G51" s="41">
        <v>2</v>
      </c>
      <c r="H51" s="41"/>
      <c r="I51" s="41">
        <v>1</v>
      </c>
      <c r="J51" s="41">
        <v>0</v>
      </c>
      <c r="K51" s="396">
        <v>4</v>
      </c>
      <c r="L51" s="397"/>
      <c r="M51" s="20">
        <f>SUM(C51:K51)</f>
        <v>16</v>
      </c>
    </row>
    <row r="52" spans="1:13" ht="28.5" customHeight="1" thickBot="1">
      <c r="A52" s="329"/>
      <c r="B52" s="44" t="s">
        <v>69</v>
      </c>
      <c r="C52" s="104">
        <v>3</v>
      </c>
      <c r="D52" s="105">
        <v>20</v>
      </c>
      <c r="E52" s="105">
        <v>15</v>
      </c>
      <c r="F52" s="105">
        <v>51</v>
      </c>
      <c r="G52" s="105">
        <v>2</v>
      </c>
      <c r="H52" s="105">
        <v>42</v>
      </c>
      <c r="I52" s="105">
        <v>19</v>
      </c>
      <c r="J52" s="105">
        <v>6</v>
      </c>
      <c r="K52" s="398">
        <v>70</v>
      </c>
      <c r="L52" s="399"/>
      <c r="M52" s="106">
        <f>SUM(C52:K52)</f>
        <v>228</v>
      </c>
    </row>
    <row r="53" spans="1:13" ht="24.75" customHeight="1" thickBot="1">
      <c r="A53" s="330"/>
      <c r="B53" s="107" t="s">
        <v>55</v>
      </c>
      <c r="C53" s="108">
        <f>SUM(C50:C52)</f>
        <v>4</v>
      </c>
      <c r="D53" s="109">
        <f aca="true" t="shared" si="20" ref="D53:K53">SUM(D50:D52)</f>
        <v>21</v>
      </c>
      <c r="E53" s="109">
        <f t="shared" si="20"/>
        <v>26</v>
      </c>
      <c r="F53" s="109">
        <f t="shared" si="20"/>
        <v>65</v>
      </c>
      <c r="G53" s="109">
        <f t="shared" si="20"/>
        <v>5</v>
      </c>
      <c r="H53" s="109">
        <f t="shared" si="20"/>
        <v>45</v>
      </c>
      <c r="I53" s="109">
        <f t="shared" si="20"/>
        <v>20</v>
      </c>
      <c r="J53" s="109">
        <f t="shared" si="20"/>
        <v>6</v>
      </c>
      <c r="K53" s="391">
        <f t="shared" si="20"/>
        <v>79</v>
      </c>
      <c r="L53" s="392"/>
      <c r="M53" s="31">
        <f>SUM(M50:M52)</f>
        <v>271</v>
      </c>
    </row>
    <row r="54" spans="1:13" s="11" customFormat="1" ht="15" customHeight="1">
      <c r="A54" s="23" t="s">
        <v>64</v>
      </c>
      <c r="B54" s="24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25"/>
    </row>
    <row r="56" spans="1:13" ht="45" customHeight="1">
      <c r="A56" s="339" t="s">
        <v>106</v>
      </c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</row>
    <row r="57" ht="15.75" thickBot="1"/>
    <row r="58" spans="1:13" ht="15.75" thickBot="1">
      <c r="A58" s="4"/>
      <c r="B58" s="4"/>
      <c r="C58" s="5" t="s">
        <v>0</v>
      </c>
      <c r="D58" s="6" t="s">
        <v>1</v>
      </c>
      <c r="E58" s="6" t="s">
        <v>2</v>
      </c>
      <c r="F58" s="6" t="s">
        <v>3</v>
      </c>
      <c r="G58" s="6" t="s">
        <v>4</v>
      </c>
      <c r="H58" s="6" t="s">
        <v>5</v>
      </c>
      <c r="I58" s="6" t="s">
        <v>8</v>
      </c>
      <c r="J58" s="6" t="s">
        <v>6</v>
      </c>
      <c r="K58" s="354" t="s">
        <v>7</v>
      </c>
      <c r="L58" s="355"/>
      <c r="M58" s="8" t="s">
        <v>14</v>
      </c>
    </row>
    <row r="59" spans="1:13" s="11" customFormat="1" ht="10.5" customHeight="1" thickBot="1">
      <c r="A59" s="9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30.75" thickBot="1">
      <c r="A60" s="328" t="s">
        <v>71</v>
      </c>
      <c r="B60" s="110" t="s">
        <v>72</v>
      </c>
      <c r="C60" s="230">
        <v>11</v>
      </c>
      <c r="D60" s="141">
        <v>55</v>
      </c>
      <c r="E60" s="141">
        <v>183</v>
      </c>
      <c r="F60" s="141">
        <v>339</v>
      </c>
      <c r="G60" s="141">
        <v>43</v>
      </c>
      <c r="H60" s="141">
        <v>273</v>
      </c>
      <c r="I60" s="141">
        <v>148</v>
      </c>
      <c r="J60" s="141">
        <v>123</v>
      </c>
      <c r="K60" s="331">
        <v>535</v>
      </c>
      <c r="L60" s="332"/>
      <c r="M60" s="13">
        <f>SUM(C60:K60)</f>
        <v>1710</v>
      </c>
    </row>
    <row r="61" spans="1:13" ht="30">
      <c r="A61" s="329"/>
      <c r="B61" s="111" t="s">
        <v>73</v>
      </c>
      <c r="C61" s="231">
        <v>270</v>
      </c>
      <c r="D61" s="112">
        <v>567</v>
      </c>
      <c r="E61" s="112">
        <v>1338</v>
      </c>
      <c r="F61" s="112">
        <v>645</v>
      </c>
      <c r="G61" s="112">
        <v>525</v>
      </c>
      <c r="H61" s="112">
        <v>692</v>
      </c>
      <c r="I61" s="112">
        <v>927</v>
      </c>
      <c r="J61" s="112">
        <v>778</v>
      </c>
      <c r="K61" s="331">
        <v>561</v>
      </c>
      <c r="L61" s="332"/>
      <c r="M61" s="13">
        <f>SUM(C61:K61)</f>
        <v>6303</v>
      </c>
    </row>
    <row r="62" spans="1:13" ht="24.75" customHeight="1">
      <c r="A62" s="329"/>
      <c r="B62" s="61" t="s">
        <v>74</v>
      </c>
      <c r="C62" s="232">
        <v>361</v>
      </c>
      <c r="D62" s="42">
        <v>687</v>
      </c>
      <c r="E62" s="42">
        <v>2226</v>
      </c>
      <c r="F62" s="42">
        <v>2187</v>
      </c>
      <c r="G62" s="42">
        <v>528</v>
      </c>
      <c r="H62" s="42">
        <v>1369</v>
      </c>
      <c r="I62" s="42">
        <v>1113</v>
      </c>
      <c r="J62" s="42">
        <v>472</v>
      </c>
      <c r="K62" s="333">
        <v>1292</v>
      </c>
      <c r="L62" s="334"/>
      <c r="M62" s="20">
        <f>SUM(C62:K62)</f>
        <v>10235</v>
      </c>
    </row>
    <row r="63" spans="1:13" ht="28.5" customHeight="1" thickBot="1">
      <c r="A63" s="329"/>
      <c r="B63" s="44" t="s">
        <v>75</v>
      </c>
      <c r="C63" s="233">
        <v>3</v>
      </c>
      <c r="D63" s="234">
        <v>13</v>
      </c>
      <c r="E63" s="234">
        <v>17</v>
      </c>
      <c r="F63" s="234">
        <v>14</v>
      </c>
      <c r="G63" s="234">
        <v>2</v>
      </c>
      <c r="H63" s="234">
        <v>19</v>
      </c>
      <c r="I63" s="234">
        <v>9</v>
      </c>
      <c r="J63" s="234">
        <v>5</v>
      </c>
      <c r="K63" s="335">
        <v>18</v>
      </c>
      <c r="L63" s="336"/>
      <c r="M63" s="106">
        <f>SUM(C63:K63)</f>
        <v>100</v>
      </c>
    </row>
    <row r="64" spans="1:13" ht="24.75" customHeight="1" thickBot="1">
      <c r="A64" s="330"/>
      <c r="B64" s="107" t="s">
        <v>55</v>
      </c>
      <c r="C64" s="116">
        <f>SUM(C60:C63)</f>
        <v>645</v>
      </c>
      <c r="D64" s="55">
        <f aca="true" t="shared" si="21" ref="D64:J64">SUM(D60:D63)</f>
        <v>1322</v>
      </c>
      <c r="E64" s="55">
        <f t="shared" si="21"/>
        <v>3764</v>
      </c>
      <c r="F64" s="55">
        <f t="shared" si="21"/>
        <v>3185</v>
      </c>
      <c r="G64" s="55">
        <f t="shared" si="21"/>
        <v>1098</v>
      </c>
      <c r="H64" s="55">
        <f t="shared" si="21"/>
        <v>2353</v>
      </c>
      <c r="I64" s="55">
        <f t="shared" si="21"/>
        <v>2197</v>
      </c>
      <c r="J64" s="55">
        <f t="shared" si="21"/>
        <v>1378</v>
      </c>
      <c r="K64" s="337">
        <f>SUM(K60:L63)</f>
        <v>2406</v>
      </c>
      <c r="L64" s="338"/>
      <c r="M64" s="31">
        <f>SUM(C64:K64)</f>
        <v>18348</v>
      </c>
    </row>
    <row r="65" spans="1:13" s="11" customFormat="1" ht="15" customHeight="1">
      <c r="A65" s="23" t="s">
        <v>65</v>
      </c>
      <c r="B65" s="24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25"/>
    </row>
    <row r="66" ht="15.75" thickBot="1"/>
    <row r="67" spans="1:5" ht="45">
      <c r="A67" s="342" t="s">
        <v>117</v>
      </c>
      <c r="B67" s="343"/>
      <c r="C67" s="295" t="s">
        <v>123</v>
      </c>
      <c r="D67" s="296" t="s">
        <v>124</v>
      </c>
      <c r="E67" s="297" t="s">
        <v>125</v>
      </c>
    </row>
    <row r="68" spans="1:5" ht="15">
      <c r="A68" s="400" t="s">
        <v>118</v>
      </c>
      <c r="B68" s="401"/>
      <c r="C68" s="42">
        <v>35</v>
      </c>
      <c r="D68" s="42">
        <v>60082</v>
      </c>
      <c r="E68" s="294">
        <v>43629802</v>
      </c>
    </row>
    <row r="69" spans="1:5" ht="15">
      <c r="A69" s="402" t="s">
        <v>119</v>
      </c>
      <c r="B69" s="403"/>
      <c r="C69" s="42">
        <v>54</v>
      </c>
      <c r="D69" s="42">
        <v>5319</v>
      </c>
      <c r="E69" s="294">
        <v>45387008</v>
      </c>
    </row>
    <row r="70" spans="1:5" ht="15">
      <c r="A70" s="400" t="s">
        <v>120</v>
      </c>
      <c r="B70" s="401"/>
      <c r="C70" s="42">
        <v>21</v>
      </c>
      <c r="D70" s="42">
        <v>9855</v>
      </c>
      <c r="E70" s="294">
        <v>23554260</v>
      </c>
    </row>
    <row r="71" spans="1:5" ht="15">
      <c r="A71" s="402" t="s">
        <v>121</v>
      </c>
      <c r="B71" s="403"/>
      <c r="C71" s="42">
        <v>46</v>
      </c>
      <c r="D71" s="42">
        <v>17173</v>
      </c>
      <c r="E71" s="294">
        <v>30701971</v>
      </c>
    </row>
    <row r="72" spans="1:5" ht="15.75" thickBot="1">
      <c r="A72" s="406" t="s">
        <v>122</v>
      </c>
      <c r="B72" s="407"/>
      <c r="C72" s="299">
        <v>22</v>
      </c>
      <c r="D72" s="299">
        <v>1693</v>
      </c>
      <c r="E72" s="294">
        <v>5826480</v>
      </c>
    </row>
    <row r="73" spans="1:5" ht="15.75" thickBot="1">
      <c r="A73" s="404" t="s">
        <v>55</v>
      </c>
      <c r="B73" s="405"/>
      <c r="C73" s="298">
        <f>SUM(C68:C72)</f>
        <v>178</v>
      </c>
      <c r="D73" s="298">
        <f>SUM(D68:D72)</f>
        <v>94122</v>
      </c>
      <c r="E73" s="300">
        <f>SUM(E68:E72)</f>
        <v>149099521</v>
      </c>
    </row>
    <row r="74" spans="1:5" ht="15">
      <c r="A74" s="23" t="s">
        <v>65</v>
      </c>
      <c r="B74" s="50"/>
      <c r="C74" s="51"/>
      <c r="D74" s="51"/>
      <c r="E74" s="51"/>
    </row>
  </sheetData>
  <sheetProtection/>
  <mergeCells count="62">
    <mergeCell ref="A67:B67"/>
    <mergeCell ref="A68:B68"/>
    <mergeCell ref="A69:B69"/>
    <mergeCell ref="A70:B70"/>
    <mergeCell ref="A71:B71"/>
    <mergeCell ref="A73:B73"/>
    <mergeCell ref="A72:B72"/>
    <mergeCell ref="K58:L58"/>
    <mergeCell ref="K48:L48"/>
    <mergeCell ref="K53:L53"/>
    <mergeCell ref="K41:L41"/>
    <mergeCell ref="K42:L42"/>
    <mergeCell ref="K44:L44"/>
    <mergeCell ref="K43:L43"/>
    <mergeCell ref="K51:L51"/>
    <mergeCell ref="K52:L52"/>
    <mergeCell ref="A20:B20"/>
    <mergeCell ref="A56:M56"/>
    <mergeCell ref="A24:B24"/>
    <mergeCell ref="K37:L37"/>
    <mergeCell ref="A25:B25"/>
    <mergeCell ref="A26:B26"/>
    <mergeCell ref="A16:B16"/>
    <mergeCell ref="K45:L45"/>
    <mergeCell ref="A28:B28"/>
    <mergeCell ref="A23:M23"/>
    <mergeCell ref="K40:L40"/>
    <mergeCell ref="K35:L35"/>
    <mergeCell ref="A19:B19"/>
    <mergeCell ref="A33:A45"/>
    <mergeCell ref="K34:L34"/>
    <mergeCell ref="K39:L39"/>
    <mergeCell ref="K9:L9"/>
    <mergeCell ref="A50:A53"/>
    <mergeCell ref="K38:L38"/>
    <mergeCell ref="K33:L33"/>
    <mergeCell ref="A18:B18"/>
    <mergeCell ref="K50:L50"/>
    <mergeCell ref="K31:L31"/>
    <mergeCell ref="A21:B21"/>
    <mergeCell ref="K36:L36"/>
    <mergeCell ref="A27:B27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K6:L6"/>
    <mergeCell ref="K7:L7"/>
    <mergeCell ref="K8:L8"/>
    <mergeCell ref="K10:L10"/>
    <mergeCell ref="A9:B9"/>
    <mergeCell ref="A60:A64"/>
    <mergeCell ref="K60:L60"/>
    <mergeCell ref="K62:L62"/>
    <mergeCell ref="K63:L63"/>
    <mergeCell ref="K64:L64"/>
    <mergeCell ref="K61:L6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8" r:id="rId2"/>
  <rowBreaks count="2" manualBreakCount="2">
    <brk id="30" max="12" man="1"/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P8" sqref="P8"/>
    </sheetView>
  </sheetViews>
  <sheetFormatPr defaultColWidth="11.421875" defaultRowHeight="12.75"/>
  <cols>
    <col min="1" max="1" width="18.7109375" style="3" customWidth="1"/>
    <col min="2" max="2" width="8.00390625" style="3" bestFit="1" customWidth="1"/>
    <col min="3" max="12" width="8.7109375" style="3" customWidth="1"/>
    <col min="13" max="13" width="11.57421875" style="3" bestFit="1" customWidth="1"/>
    <col min="14" max="16384" width="11.421875" style="3" customWidth="1"/>
  </cols>
  <sheetData>
    <row r="1" spans="1:13" s="1" customFormat="1" ht="45" customHeight="1">
      <c r="A1" s="339" t="s">
        <v>107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3" ht="15.75" thickBot="1">
      <c r="A4" s="4"/>
      <c r="B4" s="4"/>
      <c r="C4" s="5" t="s">
        <v>60</v>
      </c>
      <c r="D4" s="11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6" t="s">
        <v>7</v>
      </c>
      <c r="M4" s="8" t="s">
        <v>14</v>
      </c>
    </row>
    <row r="5" ht="15.75" thickBot="1"/>
    <row r="6" spans="1:13" ht="27.75" customHeight="1" thickBot="1">
      <c r="A6" s="372" t="s">
        <v>108</v>
      </c>
      <c r="B6" s="373"/>
      <c r="C6" s="116">
        <f aca="true" t="shared" si="0" ref="C6:L6">SUM(C7:C8)</f>
        <v>10</v>
      </c>
      <c r="D6" s="55">
        <f t="shared" si="0"/>
        <v>2</v>
      </c>
      <c r="E6" s="55">
        <f t="shared" si="0"/>
        <v>12</v>
      </c>
      <c r="F6" s="55">
        <f t="shared" si="0"/>
        <v>26</v>
      </c>
      <c r="G6" s="55">
        <f t="shared" si="0"/>
        <v>29</v>
      </c>
      <c r="H6" s="55">
        <f t="shared" si="0"/>
        <v>22</v>
      </c>
      <c r="I6" s="55">
        <f t="shared" si="0"/>
        <v>19</v>
      </c>
      <c r="J6" s="55">
        <f t="shared" si="0"/>
        <v>60</v>
      </c>
      <c r="K6" s="117">
        <f t="shared" si="0"/>
        <v>12</v>
      </c>
      <c r="L6" s="118">
        <f t="shared" si="0"/>
        <v>134</v>
      </c>
      <c r="M6" s="31">
        <f>SUM(C6:L6)</f>
        <v>326</v>
      </c>
    </row>
    <row r="7" spans="1:13" s="9" customFormat="1" ht="30">
      <c r="A7" s="111" t="s">
        <v>51</v>
      </c>
      <c r="B7" s="119" t="s">
        <v>49</v>
      </c>
      <c r="C7" s="120">
        <v>9</v>
      </c>
      <c r="D7" s="33">
        <v>0</v>
      </c>
      <c r="E7" s="33">
        <v>7</v>
      </c>
      <c r="F7" s="33">
        <v>16</v>
      </c>
      <c r="G7" s="33">
        <v>20</v>
      </c>
      <c r="H7" s="33">
        <v>19</v>
      </c>
      <c r="I7" s="33">
        <v>9</v>
      </c>
      <c r="J7" s="33">
        <v>5</v>
      </c>
      <c r="K7" s="33">
        <v>6</v>
      </c>
      <c r="L7" s="121">
        <v>54</v>
      </c>
      <c r="M7" s="80">
        <f>SUM(C7:L7)</f>
        <v>145</v>
      </c>
    </row>
    <row r="8" spans="1:13" s="9" customFormat="1" ht="30.75" thickBot="1">
      <c r="A8" s="122" t="s">
        <v>52</v>
      </c>
      <c r="B8" s="45" t="s">
        <v>50</v>
      </c>
      <c r="C8" s="123">
        <v>1</v>
      </c>
      <c r="D8" s="124">
        <v>2</v>
      </c>
      <c r="E8" s="124">
        <v>5</v>
      </c>
      <c r="F8" s="124">
        <v>10</v>
      </c>
      <c r="G8" s="124">
        <v>9</v>
      </c>
      <c r="H8" s="124">
        <v>3</v>
      </c>
      <c r="I8" s="124">
        <v>10</v>
      </c>
      <c r="J8" s="124">
        <v>55</v>
      </c>
      <c r="K8" s="124">
        <v>6</v>
      </c>
      <c r="L8" s="125">
        <v>80</v>
      </c>
      <c r="M8" s="126">
        <f>SUM(C8:L8)</f>
        <v>181</v>
      </c>
    </row>
    <row r="9" spans="1:13" s="11" customFormat="1" ht="15" customHeight="1">
      <c r="A9" s="23" t="s">
        <v>65</v>
      </c>
      <c r="B9" s="50"/>
      <c r="C9" s="127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s="11" customFormat="1" ht="10.5" customHeight="1" thickBot="1">
      <c r="A10" s="23"/>
      <c r="B10" s="50"/>
      <c r="C10" s="100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27.75" customHeight="1" thickBot="1">
      <c r="A11" s="372" t="s">
        <v>109</v>
      </c>
      <c r="B11" s="373"/>
      <c r="C11" s="117">
        <f>SUM(C12:C14)</f>
        <v>8</v>
      </c>
      <c r="D11" s="117">
        <f aca="true" t="shared" si="1" ref="D11:L11">SUM(D12:D14)</f>
        <v>2</v>
      </c>
      <c r="E11" s="117">
        <f t="shared" si="1"/>
        <v>9</v>
      </c>
      <c r="F11" s="117">
        <f t="shared" si="1"/>
        <v>20</v>
      </c>
      <c r="G11" s="117">
        <f t="shared" si="1"/>
        <v>32</v>
      </c>
      <c r="H11" s="117">
        <f t="shared" si="1"/>
        <v>18</v>
      </c>
      <c r="I11" s="117">
        <f t="shared" si="1"/>
        <v>18</v>
      </c>
      <c r="J11" s="117">
        <f t="shared" si="1"/>
        <v>48</v>
      </c>
      <c r="K11" s="117">
        <f t="shared" si="1"/>
        <v>8</v>
      </c>
      <c r="L11" s="128">
        <f t="shared" si="1"/>
        <v>128</v>
      </c>
      <c r="M11" s="129">
        <f>SUM(M12:M14)</f>
        <v>291</v>
      </c>
    </row>
    <row r="12" spans="1:13" s="9" customFormat="1" ht="13.5" customHeight="1">
      <c r="A12" s="57" t="s">
        <v>20</v>
      </c>
      <c r="B12" s="16"/>
      <c r="C12" s="130">
        <v>1</v>
      </c>
      <c r="D12" s="131">
        <v>0</v>
      </c>
      <c r="E12" s="131">
        <v>6</v>
      </c>
      <c r="F12" s="131">
        <v>7</v>
      </c>
      <c r="G12" s="131">
        <v>13</v>
      </c>
      <c r="H12" s="131">
        <v>11</v>
      </c>
      <c r="I12" s="131">
        <v>9</v>
      </c>
      <c r="J12" s="131">
        <v>15</v>
      </c>
      <c r="K12" s="131">
        <v>1</v>
      </c>
      <c r="L12" s="132">
        <v>44</v>
      </c>
      <c r="M12" s="20">
        <f>SUM(C12:L12)</f>
        <v>107</v>
      </c>
    </row>
    <row r="13" spans="1:13" s="9" customFormat="1" ht="13.5" customHeight="1">
      <c r="A13" s="61" t="s">
        <v>21</v>
      </c>
      <c r="B13" s="18"/>
      <c r="C13" s="133">
        <v>7</v>
      </c>
      <c r="D13" s="134">
        <v>2</v>
      </c>
      <c r="E13" s="134">
        <v>1</v>
      </c>
      <c r="F13" s="134">
        <v>10</v>
      </c>
      <c r="G13" s="134">
        <v>11</v>
      </c>
      <c r="H13" s="134">
        <v>7</v>
      </c>
      <c r="I13" s="134">
        <v>7</v>
      </c>
      <c r="J13" s="134">
        <v>21</v>
      </c>
      <c r="K13" s="134">
        <v>6</v>
      </c>
      <c r="L13" s="135">
        <v>70</v>
      </c>
      <c r="M13" s="20">
        <f>SUM(C13:L13)</f>
        <v>142</v>
      </c>
    </row>
    <row r="14" spans="1:13" s="9" customFormat="1" ht="13.5" customHeight="1" thickBot="1">
      <c r="A14" s="67" t="s">
        <v>22</v>
      </c>
      <c r="B14" s="68"/>
      <c r="C14" s="136">
        <v>0</v>
      </c>
      <c r="D14" s="137">
        <v>0</v>
      </c>
      <c r="E14" s="137">
        <v>2</v>
      </c>
      <c r="F14" s="137">
        <v>3</v>
      </c>
      <c r="G14" s="137">
        <v>8</v>
      </c>
      <c r="H14" s="137">
        <v>0</v>
      </c>
      <c r="I14" s="137">
        <v>2</v>
      </c>
      <c r="J14" s="137">
        <v>12</v>
      </c>
      <c r="K14" s="137">
        <v>1</v>
      </c>
      <c r="L14" s="138">
        <v>14</v>
      </c>
      <c r="M14" s="126">
        <f>SUM(C14:L14)</f>
        <v>42</v>
      </c>
    </row>
    <row r="15" spans="1:13" s="11" customFormat="1" ht="15" customHeight="1">
      <c r="A15" s="23" t="s">
        <v>65</v>
      </c>
      <c r="B15" s="50"/>
      <c r="C15" s="127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s="11" customFormat="1" ht="10.5" customHeight="1">
      <c r="A16" s="23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5" s="10" customFormat="1" ht="177.75" customHeight="1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O17" s="228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4"/>
  <sheetViews>
    <sheetView workbookViewId="0" topLeftCell="A49">
      <selection activeCell="A66" sqref="A66:M66"/>
    </sheetView>
  </sheetViews>
  <sheetFormatPr defaultColWidth="11.421875" defaultRowHeight="12.75"/>
  <cols>
    <col min="1" max="1" width="14.00390625" style="3" customWidth="1"/>
    <col min="2" max="2" width="19.00390625" style="3" customWidth="1"/>
    <col min="3" max="3" width="13.421875" style="3" bestFit="1" customWidth="1"/>
    <col min="4" max="4" width="11.00390625" style="3" bestFit="1" customWidth="1"/>
    <col min="5" max="5" width="9.8515625" style="3" bestFit="1" customWidth="1"/>
    <col min="6" max="6" width="9.7109375" style="3" bestFit="1" customWidth="1"/>
    <col min="7" max="7" width="10.00390625" style="3" bestFit="1" customWidth="1"/>
    <col min="8" max="8" width="8.28125" style="3" bestFit="1" customWidth="1"/>
    <col min="9" max="9" width="9.7109375" style="3" bestFit="1" customWidth="1"/>
    <col min="10" max="10" width="8.28125" style="3" bestFit="1" customWidth="1"/>
    <col min="11" max="11" width="11.28125" style="3" customWidth="1"/>
    <col min="12" max="12" width="13.00390625" style="3" bestFit="1" customWidth="1"/>
    <col min="13" max="13" width="15.421875" style="3" bestFit="1" customWidth="1"/>
    <col min="14" max="14" width="11.421875" style="11" customWidth="1"/>
    <col min="15" max="15" width="13.00390625" style="3" bestFit="1" customWidth="1"/>
    <col min="16" max="16384" width="11.421875" style="3" customWidth="1"/>
  </cols>
  <sheetData>
    <row r="1" spans="1:13" s="1" customFormat="1" ht="48" customHeight="1">
      <c r="A1" s="339" t="s">
        <v>110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54" t="s">
        <v>7</v>
      </c>
      <c r="L4" s="355"/>
      <c r="M4" s="8" t="s">
        <v>14</v>
      </c>
    </row>
    <row r="5" spans="1:13" ht="9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s="139" customFormat="1" ht="19.5" customHeight="1">
      <c r="A6" s="328" t="s">
        <v>95</v>
      </c>
      <c r="B6" s="57" t="s">
        <v>10</v>
      </c>
      <c r="C6" s="102">
        <v>8</v>
      </c>
      <c r="D6" s="103">
        <v>15</v>
      </c>
      <c r="E6" s="103">
        <v>33</v>
      </c>
      <c r="F6" s="103">
        <v>14</v>
      </c>
      <c r="G6" s="103">
        <v>7</v>
      </c>
      <c r="H6" s="103">
        <v>55</v>
      </c>
      <c r="I6" s="103">
        <v>11</v>
      </c>
      <c r="J6" s="103">
        <v>10</v>
      </c>
      <c r="K6" s="366">
        <v>44</v>
      </c>
      <c r="L6" s="367"/>
      <c r="M6" s="13">
        <f>SUM(C6:K6)</f>
        <v>197</v>
      </c>
      <c r="N6" s="140"/>
    </row>
    <row r="7" spans="1:13" s="140" customFormat="1" ht="19.5" customHeight="1" thickBot="1">
      <c r="A7" s="329"/>
      <c r="B7" s="44" t="s">
        <v>9</v>
      </c>
      <c r="C7" s="104">
        <v>59</v>
      </c>
      <c r="D7" s="105">
        <v>135</v>
      </c>
      <c r="E7" s="105">
        <v>374</v>
      </c>
      <c r="F7" s="105">
        <v>224</v>
      </c>
      <c r="G7" s="105">
        <v>76</v>
      </c>
      <c r="H7" s="105">
        <v>284</v>
      </c>
      <c r="I7" s="105">
        <v>120</v>
      </c>
      <c r="J7" s="105">
        <v>64</v>
      </c>
      <c r="K7" s="398">
        <v>297</v>
      </c>
      <c r="L7" s="399"/>
      <c r="M7" s="106">
        <f>SUM(C7:K7)</f>
        <v>1633</v>
      </c>
    </row>
    <row r="8" spans="1:13" s="140" customFormat="1" ht="19.5" customHeight="1" thickBot="1">
      <c r="A8" s="330"/>
      <c r="B8" s="107" t="s">
        <v>55</v>
      </c>
      <c r="C8" s="108">
        <f aca="true" t="shared" si="0" ref="C8:J8">SUM(C6:C7)</f>
        <v>67</v>
      </c>
      <c r="D8" s="109">
        <f t="shared" si="0"/>
        <v>150</v>
      </c>
      <c r="E8" s="109">
        <f t="shared" si="0"/>
        <v>407</v>
      </c>
      <c r="F8" s="109">
        <f t="shared" si="0"/>
        <v>238</v>
      </c>
      <c r="G8" s="109">
        <f t="shared" si="0"/>
        <v>83</v>
      </c>
      <c r="H8" s="109">
        <f t="shared" si="0"/>
        <v>339</v>
      </c>
      <c r="I8" s="109">
        <f t="shared" si="0"/>
        <v>131</v>
      </c>
      <c r="J8" s="109">
        <f t="shared" si="0"/>
        <v>74</v>
      </c>
      <c r="K8" s="391">
        <f>SUM(K6:L7)</f>
        <v>341</v>
      </c>
      <c r="L8" s="392"/>
      <c r="M8" s="31">
        <f>SUM(C8:K8)</f>
        <v>1830</v>
      </c>
    </row>
    <row r="9" spans="1:13" ht="15" customHeight="1" thickBot="1">
      <c r="A9" s="417"/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</row>
    <row r="10" spans="1:14" s="139" customFormat="1" ht="24.75" customHeight="1">
      <c r="A10" s="328" t="s">
        <v>96</v>
      </c>
      <c r="B10" s="57" t="s">
        <v>10</v>
      </c>
      <c r="C10" s="102">
        <v>266</v>
      </c>
      <c r="D10" s="103">
        <v>506</v>
      </c>
      <c r="E10" s="141">
        <v>1086</v>
      </c>
      <c r="F10" s="141">
        <v>1034</v>
      </c>
      <c r="G10" s="103">
        <v>344</v>
      </c>
      <c r="H10" s="141">
        <v>1136</v>
      </c>
      <c r="I10" s="103">
        <v>524</v>
      </c>
      <c r="J10" s="103">
        <v>205</v>
      </c>
      <c r="K10" s="331">
        <v>1010</v>
      </c>
      <c r="L10" s="332"/>
      <c r="M10" s="13">
        <f>SUM(C10:K10)</f>
        <v>6111</v>
      </c>
      <c r="N10" s="140"/>
    </row>
    <row r="11" spans="1:13" s="140" customFormat="1" ht="24.75" customHeight="1" thickBot="1">
      <c r="A11" s="329"/>
      <c r="B11" s="44" t="s">
        <v>9</v>
      </c>
      <c r="C11" s="104">
        <v>15</v>
      </c>
      <c r="D11" s="105">
        <v>17</v>
      </c>
      <c r="E11" s="105">
        <v>41</v>
      </c>
      <c r="F11" s="105">
        <v>42</v>
      </c>
      <c r="G11" s="105">
        <v>7</v>
      </c>
      <c r="H11" s="105">
        <v>47</v>
      </c>
      <c r="I11" s="105">
        <v>11</v>
      </c>
      <c r="J11" s="105">
        <v>9</v>
      </c>
      <c r="K11" s="398">
        <v>22</v>
      </c>
      <c r="L11" s="399"/>
      <c r="M11" s="106">
        <f>SUM(C11:K11)</f>
        <v>211</v>
      </c>
    </row>
    <row r="12" spans="1:13" s="140" customFormat="1" ht="24.75" customHeight="1" thickBot="1">
      <c r="A12" s="330"/>
      <c r="B12" s="107" t="s">
        <v>55</v>
      </c>
      <c r="C12" s="116">
        <f aca="true" t="shared" si="1" ref="C12:J12">SUM(C10:C11)</f>
        <v>281</v>
      </c>
      <c r="D12" s="55">
        <f t="shared" si="1"/>
        <v>523</v>
      </c>
      <c r="E12" s="55">
        <f t="shared" si="1"/>
        <v>1127</v>
      </c>
      <c r="F12" s="55">
        <f t="shared" si="1"/>
        <v>1076</v>
      </c>
      <c r="G12" s="55">
        <f t="shared" si="1"/>
        <v>351</v>
      </c>
      <c r="H12" s="55">
        <f t="shared" si="1"/>
        <v>1183</v>
      </c>
      <c r="I12" s="55">
        <f t="shared" si="1"/>
        <v>535</v>
      </c>
      <c r="J12" s="55">
        <f t="shared" si="1"/>
        <v>214</v>
      </c>
      <c r="K12" s="337">
        <f>SUM(K10:L11)</f>
        <v>1032</v>
      </c>
      <c r="L12" s="338"/>
      <c r="M12" s="31">
        <f>SUM(C12:K12)</f>
        <v>6322</v>
      </c>
    </row>
    <row r="13" spans="1:13" ht="15" customHeight="1" thickBot="1">
      <c r="A13" s="417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</row>
    <row r="14" spans="1:13" ht="19.5" customHeight="1">
      <c r="A14" s="328" t="s">
        <v>97</v>
      </c>
      <c r="B14" s="57" t="s">
        <v>10</v>
      </c>
      <c r="C14" s="230">
        <v>274</v>
      </c>
      <c r="D14" s="141">
        <v>521</v>
      </c>
      <c r="E14" s="141">
        <v>1119</v>
      </c>
      <c r="F14" s="141">
        <v>1048</v>
      </c>
      <c r="G14" s="141">
        <v>351</v>
      </c>
      <c r="H14" s="141">
        <v>1191</v>
      </c>
      <c r="I14" s="141">
        <v>535</v>
      </c>
      <c r="J14" s="141">
        <v>215</v>
      </c>
      <c r="K14" s="331">
        <v>1054</v>
      </c>
      <c r="L14" s="332"/>
      <c r="M14" s="13">
        <f>SUM(C14:K14)</f>
        <v>6308</v>
      </c>
    </row>
    <row r="15" spans="1:13" ht="19.5" customHeight="1" thickBot="1">
      <c r="A15" s="329"/>
      <c r="B15" s="44" t="s">
        <v>9</v>
      </c>
      <c r="C15" s="233">
        <v>74</v>
      </c>
      <c r="D15" s="234">
        <v>152</v>
      </c>
      <c r="E15" s="234">
        <v>415</v>
      </c>
      <c r="F15" s="234">
        <v>266</v>
      </c>
      <c r="G15" s="234">
        <v>83</v>
      </c>
      <c r="H15" s="234">
        <v>331</v>
      </c>
      <c r="I15" s="234">
        <v>131</v>
      </c>
      <c r="J15" s="234">
        <v>73</v>
      </c>
      <c r="K15" s="335">
        <v>319</v>
      </c>
      <c r="L15" s="336"/>
      <c r="M15" s="106">
        <f>SUM(C15:K15)</f>
        <v>1844</v>
      </c>
    </row>
    <row r="16" spans="1:14" ht="19.5" customHeight="1" thickBot="1">
      <c r="A16" s="330"/>
      <c r="B16" s="107" t="s">
        <v>55</v>
      </c>
      <c r="C16" s="116">
        <f aca="true" t="shared" si="2" ref="C16:J16">SUM(C14:C15)</f>
        <v>348</v>
      </c>
      <c r="D16" s="55">
        <f t="shared" si="2"/>
        <v>673</v>
      </c>
      <c r="E16" s="55">
        <f t="shared" si="2"/>
        <v>1534</v>
      </c>
      <c r="F16" s="55">
        <f t="shared" si="2"/>
        <v>1314</v>
      </c>
      <c r="G16" s="55">
        <f t="shared" si="2"/>
        <v>434</v>
      </c>
      <c r="H16" s="55">
        <f t="shared" si="2"/>
        <v>1522</v>
      </c>
      <c r="I16" s="55">
        <f t="shared" si="2"/>
        <v>666</v>
      </c>
      <c r="J16" s="55">
        <f t="shared" si="2"/>
        <v>288</v>
      </c>
      <c r="K16" s="337">
        <f>SUM(K14:L15)</f>
        <v>1373</v>
      </c>
      <c r="L16" s="338"/>
      <c r="M16" s="31">
        <f>SUM(C16:K16)</f>
        <v>8152</v>
      </c>
      <c r="N16" s="308"/>
    </row>
    <row r="17" spans="1:15" ht="12.75" customHeight="1">
      <c r="A17" s="143" t="s">
        <v>29</v>
      </c>
      <c r="B17" s="143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144"/>
      <c r="O17" s="143"/>
    </row>
    <row r="18" spans="1:15" ht="7.5" customHeight="1" thickBot="1">
      <c r="A18" s="143"/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3"/>
    </row>
    <row r="19" spans="1:15" s="148" customFormat="1" ht="28.5" customHeight="1" thickBot="1">
      <c r="A19" s="145" t="s">
        <v>76</v>
      </c>
      <c r="B19" s="146" t="s">
        <v>83</v>
      </c>
      <c r="C19" s="301">
        <v>2.777</v>
      </c>
      <c r="D19" s="302">
        <v>4.434</v>
      </c>
      <c r="E19" s="302">
        <v>9.731</v>
      </c>
      <c r="F19" s="302">
        <v>7.862</v>
      </c>
      <c r="G19" s="302">
        <v>2.175</v>
      </c>
      <c r="H19" s="302">
        <v>10.81</v>
      </c>
      <c r="I19" s="302">
        <v>4.025</v>
      </c>
      <c r="J19" s="302">
        <v>1.701</v>
      </c>
      <c r="K19" s="418">
        <v>6.704</v>
      </c>
      <c r="L19" s="419"/>
      <c r="M19" s="271">
        <v>55.342</v>
      </c>
      <c r="N19" s="303"/>
      <c r="O19" s="147"/>
    </row>
    <row r="20" spans="1:15" s="11" customFormat="1" ht="15.75" thickBot="1">
      <c r="A20" s="50"/>
      <c r="B20" s="24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52"/>
      <c r="N20" s="144"/>
      <c r="O20" s="144"/>
    </row>
    <row r="21" spans="1:15" s="11" customFormat="1" ht="15.75" thickBot="1">
      <c r="A21" s="149"/>
      <c r="B21" s="50"/>
      <c r="C21" s="150"/>
      <c r="D21" s="5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8</v>
      </c>
      <c r="K21" s="6" t="s">
        <v>6</v>
      </c>
      <c r="L21" s="151" t="s">
        <v>7</v>
      </c>
      <c r="M21" s="8" t="s">
        <v>14</v>
      </c>
      <c r="N21" s="144"/>
      <c r="O21" s="144"/>
    </row>
    <row r="22" spans="1:13" ht="6" customHeight="1" thickBot="1">
      <c r="A22" s="450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</row>
    <row r="23" spans="1:13" s="140" customFormat="1" ht="19.5" customHeight="1" thickBot="1">
      <c r="A23" s="328" t="s">
        <v>77</v>
      </c>
      <c r="B23" s="422" t="s">
        <v>67</v>
      </c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3"/>
    </row>
    <row r="24" spans="1:13" s="140" customFormat="1" ht="19.5" customHeight="1">
      <c r="A24" s="329"/>
      <c r="B24" s="426" t="s">
        <v>10</v>
      </c>
      <c r="C24" s="427"/>
      <c r="D24" s="152">
        <v>3</v>
      </c>
      <c r="E24" s="153">
        <v>24</v>
      </c>
      <c r="F24" s="153">
        <v>26</v>
      </c>
      <c r="G24" s="153">
        <v>50</v>
      </c>
      <c r="H24" s="153">
        <v>10</v>
      </c>
      <c r="I24" s="153">
        <v>48</v>
      </c>
      <c r="J24" s="153"/>
      <c r="K24" s="153">
        <v>1</v>
      </c>
      <c r="L24" s="154">
        <v>58</v>
      </c>
      <c r="M24" s="80">
        <f>SUM(D24:L24)</f>
        <v>220</v>
      </c>
    </row>
    <row r="25" spans="1:13" s="140" customFormat="1" ht="19.5" customHeight="1" thickBot="1">
      <c r="A25" s="329"/>
      <c r="B25" s="424" t="s">
        <v>9</v>
      </c>
      <c r="C25" s="425"/>
      <c r="D25" s="155">
        <v>17</v>
      </c>
      <c r="E25" s="156">
        <v>21</v>
      </c>
      <c r="F25" s="156">
        <v>59</v>
      </c>
      <c r="G25" s="156">
        <v>49</v>
      </c>
      <c r="H25" s="156">
        <v>17</v>
      </c>
      <c r="I25" s="156">
        <v>42</v>
      </c>
      <c r="J25" s="156">
        <v>16</v>
      </c>
      <c r="K25" s="156">
        <v>4</v>
      </c>
      <c r="L25" s="157">
        <v>122</v>
      </c>
      <c r="M25" s="158">
        <f>SUM(D25:L25)</f>
        <v>347</v>
      </c>
    </row>
    <row r="26" spans="1:13" s="140" customFormat="1" ht="19.5" customHeight="1" thickBot="1">
      <c r="A26" s="329"/>
      <c r="B26" s="453" t="s">
        <v>55</v>
      </c>
      <c r="C26" s="454"/>
      <c r="D26" s="159">
        <f>SUM(D24:D25)</f>
        <v>20</v>
      </c>
      <c r="E26" s="159">
        <f aca="true" t="shared" si="3" ref="E26:L26">SUM(E24:E25)</f>
        <v>45</v>
      </c>
      <c r="F26" s="159">
        <f t="shared" si="3"/>
        <v>85</v>
      </c>
      <c r="G26" s="159">
        <f t="shared" si="3"/>
        <v>99</v>
      </c>
      <c r="H26" s="159">
        <f t="shared" si="3"/>
        <v>27</v>
      </c>
      <c r="I26" s="159">
        <f t="shared" si="3"/>
        <v>90</v>
      </c>
      <c r="J26" s="159">
        <f t="shared" si="3"/>
        <v>16</v>
      </c>
      <c r="K26" s="159">
        <f t="shared" si="3"/>
        <v>5</v>
      </c>
      <c r="L26" s="159">
        <f t="shared" si="3"/>
        <v>180</v>
      </c>
      <c r="M26" s="31">
        <f>SUM(M24:M25)</f>
        <v>567</v>
      </c>
    </row>
    <row r="27" spans="1:14" s="140" customFormat="1" ht="30" customHeight="1" thickBot="1">
      <c r="A27" s="330"/>
      <c r="B27" s="429" t="s">
        <v>127</v>
      </c>
      <c r="C27" s="430"/>
      <c r="D27" s="305">
        <v>0.002</v>
      </c>
      <c r="E27" s="306">
        <v>0.013</v>
      </c>
      <c r="F27" s="306">
        <v>0.022</v>
      </c>
      <c r="G27" s="306">
        <v>0.024</v>
      </c>
      <c r="H27" s="306">
        <v>0.008</v>
      </c>
      <c r="I27" s="306">
        <v>0.021</v>
      </c>
      <c r="J27" s="306">
        <v>0.004</v>
      </c>
      <c r="K27" s="306">
        <v>0.001</v>
      </c>
      <c r="L27" s="307">
        <v>0.049</v>
      </c>
      <c r="M27" s="304">
        <f>SUM(D27:L27)</f>
        <v>0.14400000000000002</v>
      </c>
      <c r="N27" s="303"/>
    </row>
    <row r="28" spans="1:13" s="140" customFormat="1" ht="13.5" customHeight="1">
      <c r="A28" s="160" t="s">
        <v>78</v>
      </c>
      <c r="B28" s="161"/>
      <c r="C28" s="161"/>
      <c r="D28" s="162"/>
      <c r="E28" s="162"/>
      <c r="F28" s="162"/>
      <c r="G28" s="162"/>
      <c r="H28" s="162"/>
      <c r="I28" s="162"/>
      <c r="J28" s="162"/>
      <c r="K28" s="162"/>
      <c r="L28" s="162"/>
      <c r="M28" s="163"/>
    </row>
    <row r="29" spans="1:13" s="140" customFormat="1" ht="5.25" customHeight="1">
      <c r="A29" s="143"/>
      <c r="B29" s="50"/>
      <c r="C29" s="50"/>
      <c r="D29" s="164"/>
      <c r="E29" s="164"/>
      <c r="F29" s="164"/>
      <c r="G29" s="164"/>
      <c r="H29" s="164"/>
      <c r="I29" s="164"/>
      <c r="J29" s="164"/>
      <c r="K29" s="164"/>
      <c r="L29" s="164"/>
      <c r="M29" s="165"/>
    </row>
    <row r="30" spans="1:13" s="1" customFormat="1" ht="48" customHeight="1">
      <c r="A30" s="339" t="s">
        <v>110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2:13" ht="6.75" customHeight="1" thickBot="1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1:15" s="140" customFormat="1" ht="13.5" customHeight="1" thickBot="1">
      <c r="A32" s="420"/>
      <c r="B32" s="421"/>
      <c r="C32" s="421"/>
      <c r="D32" s="5" t="s">
        <v>0</v>
      </c>
      <c r="E32" s="6" t="s">
        <v>1</v>
      </c>
      <c r="F32" s="6" t="s">
        <v>2</v>
      </c>
      <c r="G32" s="6" t="s">
        <v>3</v>
      </c>
      <c r="H32" s="6" t="s">
        <v>4</v>
      </c>
      <c r="I32" s="6" t="s">
        <v>5</v>
      </c>
      <c r="J32" s="6" t="s">
        <v>8</v>
      </c>
      <c r="K32" s="6" t="s">
        <v>6</v>
      </c>
      <c r="L32" s="7" t="s">
        <v>84</v>
      </c>
      <c r="M32" s="273" t="s">
        <v>14</v>
      </c>
      <c r="O32" s="167"/>
    </row>
    <row r="33" spans="1:15" s="140" customFormat="1" ht="13.5" customHeight="1">
      <c r="A33" s="328" t="s">
        <v>98</v>
      </c>
      <c r="B33" s="455" t="s">
        <v>86</v>
      </c>
      <c r="C33" s="455"/>
      <c r="D33" s="277">
        <v>17</v>
      </c>
      <c r="E33" s="278">
        <v>55</v>
      </c>
      <c r="F33" s="278">
        <v>124</v>
      </c>
      <c r="G33" s="278">
        <v>125</v>
      </c>
      <c r="H33" s="278">
        <v>81</v>
      </c>
      <c r="I33" s="278">
        <v>82</v>
      </c>
      <c r="J33" s="278">
        <v>105</v>
      </c>
      <c r="K33" s="278">
        <v>38</v>
      </c>
      <c r="L33" s="193">
        <v>309</v>
      </c>
      <c r="M33" s="87">
        <f aca="true" t="shared" si="4" ref="M33:M39">SUM(D33:L33)</f>
        <v>936</v>
      </c>
      <c r="O33" s="167"/>
    </row>
    <row r="34" spans="1:15" s="140" customFormat="1" ht="13.5" customHeight="1">
      <c r="A34" s="329"/>
      <c r="B34" s="424" t="s">
        <v>87</v>
      </c>
      <c r="C34" s="424"/>
      <c r="D34" s="235">
        <v>7</v>
      </c>
      <c r="E34" s="17">
        <v>33</v>
      </c>
      <c r="F34" s="17">
        <v>94</v>
      </c>
      <c r="G34" s="17">
        <v>107</v>
      </c>
      <c r="H34" s="17">
        <v>62</v>
      </c>
      <c r="I34" s="17">
        <v>66</v>
      </c>
      <c r="J34" s="17">
        <v>51</v>
      </c>
      <c r="K34" s="17">
        <v>35</v>
      </c>
      <c r="L34" s="194">
        <v>223</v>
      </c>
      <c r="M34" s="91">
        <f t="shared" si="4"/>
        <v>678</v>
      </c>
      <c r="O34" s="167"/>
    </row>
    <row r="35" spans="1:15" s="140" customFormat="1" ht="13.5" customHeight="1">
      <c r="A35" s="329"/>
      <c r="B35" s="451" t="s">
        <v>88</v>
      </c>
      <c r="C35" s="452"/>
      <c r="D35" s="235">
        <v>12</v>
      </c>
      <c r="E35" s="17">
        <v>48</v>
      </c>
      <c r="F35" s="17">
        <v>176</v>
      </c>
      <c r="G35" s="17">
        <v>180</v>
      </c>
      <c r="H35" s="17">
        <v>101</v>
      </c>
      <c r="I35" s="17">
        <v>109</v>
      </c>
      <c r="J35" s="17">
        <v>91</v>
      </c>
      <c r="K35" s="17">
        <v>61</v>
      </c>
      <c r="L35" s="194">
        <v>445</v>
      </c>
      <c r="M35" s="91">
        <f t="shared" si="4"/>
        <v>1223</v>
      </c>
      <c r="O35" s="167"/>
    </row>
    <row r="36" spans="1:13" s="140" customFormat="1" ht="13.5" customHeight="1" thickBot="1">
      <c r="A36" s="329"/>
      <c r="B36" s="451" t="s">
        <v>89</v>
      </c>
      <c r="C36" s="452"/>
      <c r="D36" s="189">
        <v>12</v>
      </c>
      <c r="E36" s="169">
        <v>102</v>
      </c>
      <c r="F36" s="169">
        <v>147</v>
      </c>
      <c r="G36" s="169">
        <v>187</v>
      </c>
      <c r="H36" s="169">
        <v>178</v>
      </c>
      <c r="I36" s="169">
        <v>55</v>
      </c>
      <c r="J36" s="169">
        <v>323</v>
      </c>
      <c r="K36" s="169">
        <v>49</v>
      </c>
      <c r="L36" s="190">
        <v>364</v>
      </c>
      <c r="M36" s="91">
        <f t="shared" si="4"/>
        <v>1417</v>
      </c>
    </row>
    <row r="37" spans="1:13" s="140" customFormat="1" ht="13.5" customHeight="1">
      <c r="A37" s="329"/>
      <c r="B37" s="448" t="s">
        <v>90</v>
      </c>
      <c r="C37" s="448"/>
      <c r="D37" s="275">
        <f>SUM(D38:D39)</f>
        <v>11</v>
      </c>
      <c r="E37" s="275">
        <f aca="true" t="shared" si="5" ref="E37:L37">SUM(E38:E39)</f>
        <v>86</v>
      </c>
      <c r="F37" s="275">
        <f t="shared" si="5"/>
        <v>168</v>
      </c>
      <c r="G37" s="275">
        <f t="shared" si="5"/>
        <v>171</v>
      </c>
      <c r="H37" s="275">
        <f t="shared" si="5"/>
        <v>198</v>
      </c>
      <c r="I37" s="275">
        <f t="shared" si="5"/>
        <v>34</v>
      </c>
      <c r="J37" s="275">
        <f t="shared" si="5"/>
        <v>312</v>
      </c>
      <c r="K37" s="275">
        <f t="shared" si="5"/>
        <v>54</v>
      </c>
      <c r="L37" s="276">
        <f t="shared" si="5"/>
        <v>393</v>
      </c>
      <c r="M37" s="91">
        <f t="shared" si="4"/>
        <v>1427</v>
      </c>
    </row>
    <row r="38" spans="1:13" s="140" customFormat="1" ht="13.5" customHeight="1">
      <c r="A38" s="329"/>
      <c r="B38" s="428" t="s">
        <v>92</v>
      </c>
      <c r="C38" s="428"/>
      <c r="D38" s="235">
        <v>2</v>
      </c>
      <c r="E38" s="17">
        <v>11</v>
      </c>
      <c r="F38" s="17">
        <v>46</v>
      </c>
      <c r="G38" s="17">
        <v>56</v>
      </c>
      <c r="H38" s="17">
        <v>36</v>
      </c>
      <c r="I38" s="17">
        <v>20</v>
      </c>
      <c r="J38" s="17">
        <v>37</v>
      </c>
      <c r="K38" s="17">
        <v>18</v>
      </c>
      <c r="L38" s="194">
        <v>99</v>
      </c>
      <c r="M38" s="91">
        <f t="shared" si="4"/>
        <v>325</v>
      </c>
    </row>
    <row r="39" spans="1:13" s="140" customFormat="1" ht="13.5" customHeight="1" thickBot="1">
      <c r="A39" s="329"/>
      <c r="B39" s="431" t="s">
        <v>91</v>
      </c>
      <c r="C39" s="431"/>
      <c r="D39" s="279">
        <v>9</v>
      </c>
      <c r="E39" s="280">
        <v>75</v>
      </c>
      <c r="F39" s="280">
        <v>122</v>
      </c>
      <c r="G39" s="280">
        <v>115</v>
      </c>
      <c r="H39" s="280">
        <v>162</v>
      </c>
      <c r="I39" s="280">
        <v>14</v>
      </c>
      <c r="J39" s="280">
        <v>275</v>
      </c>
      <c r="K39" s="280">
        <v>36</v>
      </c>
      <c r="L39" s="281">
        <v>294</v>
      </c>
      <c r="M39" s="91">
        <f t="shared" si="4"/>
        <v>1102</v>
      </c>
    </row>
    <row r="40" spans="1:24" s="140" customFormat="1" ht="15.75" thickBot="1">
      <c r="A40" s="330"/>
      <c r="B40" s="429" t="s">
        <v>127</v>
      </c>
      <c r="C40" s="429"/>
      <c r="D40" s="311">
        <v>0.058</v>
      </c>
      <c r="E40" s="312">
        <v>0.346</v>
      </c>
      <c r="F40" s="312">
        <v>0.444</v>
      </c>
      <c r="G40" s="312">
        <v>0.787</v>
      </c>
      <c r="H40" s="312">
        <v>0.299</v>
      </c>
      <c r="I40" s="312">
        <v>0.567</v>
      </c>
      <c r="J40" s="312">
        <v>0.556</v>
      </c>
      <c r="K40" s="312">
        <v>0.23</v>
      </c>
      <c r="L40" s="313">
        <v>1.662</v>
      </c>
      <c r="M40" s="274">
        <v>4.961</v>
      </c>
      <c r="N40" s="303"/>
      <c r="O40" s="170"/>
      <c r="P40" s="170"/>
      <c r="Q40" s="170"/>
      <c r="R40" s="170"/>
      <c r="S40" s="170"/>
      <c r="T40" s="170"/>
      <c r="U40" s="170"/>
      <c r="V40" s="170"/>
      <c r="W40" s="170"/>
      <c r="X40" s="170"/>
    </row>
    <row r="41" spans="1:13" s="24" customFormat="1" ht="13.5" customHeight="1" thickBot="1">
      <c r="A41" s="24" t="s">
        <v>102</v>
      </c>
      <c r="D41" s="171"/>
      <c r="F41" s="172"/>
      <c r="G41" s="172"/>
      <c r="H41" s="172"/>
      <c r="I41" s="172"/>
      <c r="J41" s="172"/>
      <c r="K41" s="160" t="s">
        <v>85</v>
      </c>
      <c r="L41" s="172"/>
      <c r="M41" s="173"/>
    </row>
    <row r="42" spans="1:13" s="24" customFormat="1" ht="13.5" customHeight="1" thickBot="1">
      <c r="A42" s="174"/>
      <c r="B42" s="166"/>
      <c r="C42" s="175"/>
      <c r="D42" s="176" t="s">
        <v>0</v>
      </c>
      <c r="E42" s="115" t="s">
        <v>1</v>
      </c>
      <c r="F42" s="6" t="s">
        <v>2</v>
      </c>
      <c r="G42" s="6" t="s">
        <v>3</v>
      </c>
      <c r="H42" s="6" t="s">
        <v>4</v>
      </c>
      <c r="I42" s="6" t="s">
        <v>5</v>
      </c>
      <c r="J42" s="6" t="s">
        <v>8</v>
      </c>
      <c r="K42" s="6" t="s">
        <v>6</v>
      </c>
      <c r="L42" s="7" t="s">
        <v>84</v>
      </c>
      <c r="M42" s="8" t="s">
        <v>14</v>
      </c>
    </row>
    <row r="43" spans="1:13" s="24" customFormat="1" ht="13.5" customHeight="1">
      <c r="A43" s="328" t="s">
        <v>81</v>
      </c>
      <c r="B43" s="408" t="s">
        <v>10</v>
      </c>
      <c r="C43" s="409"/>
      <c r="D43" s="286">
        <v>4</v>
      </c>
      <c r="E43" s="177">
        <v>6</v>
      </c>
      <c r="F43" s="131">
        <v>28</v>
      </c>
      <c r="G43" s="131">
        <v>6</v>
      </c>
      <c r="H43" s="131">
        <v>6</v>
      </c>
      <c r="I43" s="131">
        <v>15</v>
      </c>
      <c r="J43" s="131">
        <v>30</v>
      </c>
      <c r="K43" s="131">
        <v>1</v>
      </c>
      <c r="L43" s="178">
        <v>93</v>
      </c>
      <c r="M43" s="179">
        <f>SUM(C43:L43)</f>
        <v>189</v>
      </c>
    </row>
    <row r="44" spans="1:13" s="24" customFormat="1" ht="13.5" customHeight="1" thickBot="1">
      <c r="A44" s="329"/>
      <c r="B44" s="352" t="s">
        <v>9</v>
      </c>
      <c r="C44" s="410"/>
      <c r="D44" s="287">
        <v>5</v>
      </c>
      <c r="E44" s="180">
        <v>9</v>
      </c>
      <c r="F44" s="181">
        <v>29</v>
      </c>
      <c r="G44" s="181">
        <v>19</v>
      </c>
      <c r="H44" s="181">
        <v>12</v>
      </c>
      <c r="I44" s="181">
        <v>14</v>
      </c>
      <c r="J44" s="181">
        <v>20</v>
      </c>
      <c r="K44" s="181">
        <v>8</v>
      </c>
      <c r="L44" s="182">
        <v>185</v>
      </c>
      <c r="M44" s="183">
        <f>SUM(C44:L44)</f>
        <v>301</v>
      </c>
    </row>
    <row r="45" spans="1:13" s="24" customFormat="1" ht="13.5" customHeight="1" thickBot="1">
      <c r="A45" s="329"/>
      <c r="B45" s="411" t="s">
        <v>55</v>
      </c>
      <c r="C45" s="412"/>
      <c r="D45" s="159">
        <f aca="true" t="shared" si="6" ref="D45:L45">SUM(D43:D44)</f>
        <v>9</v>
      </c>
      <c r="E45" s="184">
        <f t="shared" si="6"/>
        <v>15</v>
      </c>
      <c r="F45" s="184">
        <f t="shared" si="6"/>
        <v>57</v>
      </c>
      <c r="G45" s="184">
        <f t="shared" si="6"/>
        <v>25</v>
      </c>
      <c r="H45" s="184">
        <f t="shared" si="6"/>
        <v>18</v>
      </c>
      <c r="I45" s="184">
        <f t="shared" si="6"/>
        <v>29</v>
      </c>
      <c r="J45" s="184">
        <f t="shared" si="6"/>
        <v>50</v>
      </c>
      <c r="K45" s="184">
        <f t="shared" si="6"/>
        <v>9</v>
      </c>
      <c r="L45" s="184">
        <f t="shared" si="6"/>
        <v>278</v>
      </c>
      <c r="M45" s="185">
        <f>SUM(M43:M44)</f>
        <v>490</v>
      </c>
    </row>
    <row r="46" spans="1:14" s="24" customFormat="1" ht="33.75" customHeight="1" thickBot="1">
      <c r="A46" s="330"/>
      <c r="B46" s="429" t="s">
        <v>66</v>
      </c>
      <c r="C46" s="430"/>
      <c r="D46" s="305">
        <v>0.036</v>
      </c>
      <c r="E46" s="306">
        <v>0.077</v>
      </c>
      <c r="F46" s="306">
        <v>0.237</v>
      </c>
      <c r="G46" s="306">
        <v>0.098</v>
      </c>
      <c r="H46" s="306">
        <v>0.089</v>
      </c>
      <c r="I46" s="306">
        <v>0.119</v>
      </c>
      <c r="J46" s="306">
        <v>0.202</v>
      </c>
      <c r="K46" s="314">
        <v>0.04</v>
      </c>
      <c r="L46" s="314">
        <v>1.289</v>
      </c>
      <c r="M46" s="304">
        <f>SUM(D46:L46)</f>
        <v>2.187</v>
      </c>
      <c r="N46" s="303"/>
    </row>
    <row r="47" spans="1:13" ht="15.75" thickBot="1">
      <c r="A47" s="415" t="s">
        <v>102</v>
      </c>
      <c r="B47" s="415"/>
      <c r="C47" s="415"/>
      <c r="D47" s="160"/>
      <c r="E47" s="160"/>
      <c r="F47" s="160"/>
      <c r="G47" s="160"/>
      <c r="H47" s="160"/>
      <c r="I47" s="160"/>
      <c r="J47" s="160"/>
      <c r="K47" s="160" t="s">
        <v>85</v>
      </c>
      <c r="L47" s="160"/>
      <c r="M47" s="160"/>
    </row>
    <row r="48" spans="1:13" s="140" customFormat="1" ht="13.5" customHeight="1" thickBot="1">
      <c r="A48" s="435"/>
      <c r="B48" s="421"/>
      <c r="C48" s="436"/>
      <c r="D48" s="5" t="s">
        <v>0</v>
      </c>
      <c r="E48" s="6" t="s">
        <v>1</v>
      </c>
      <c r="F48" s="6" t="s">
        <v>2</v>
      </c>
      <c r="G48" s="6" t="s">
        <v>3</v>
      </c>
      <c r="H48" s="6" t="s">
        <v>4</v>
      </c>
      <c r="I48" s="6" t="s">
        <v>5</v>
      </c>
      <c r="J48" s="6" t="s">
        <v>8</v>
      </c>
      <c r="K48" s="6" t="s">
        <v>6</v>
      </c>
      <c r="L48" s="7" t="s">
        <v>7</v>
      </c>
      <c r="M48" s="8" t="s">
        <v>14</v>
      </c>
    </row>
    <row r="49" spans="1:13" s="140" customFormat="1" ht="13.5" customHeight="1">
      <c r="A49" s="328" t="s">
        <v>48</v>
      </c>
      <c r="B49" s="442" t="s">
        <v>24</v>
      </c>
      <c r="C49" s="390"/>
      <c r="D49" s="186">
        <v>4</v>
      </c>
      <c r="E49" s="131">
        <v>6</v>
      </c>
      <c r="F49" s="131">
        <v>20</v>
      </c>
      <c r="G49" s="131">
        <v>25</v>
      </c>
      <c r="H49" s="131">
        <v>4</v>
      </c>
      <c r="I49" s="131">
        <v>7</v>
      </c>
      <c r="J49" s="131">
        <v>7</v>
      </c>
      <c r="K49" s="131">
        <v>5</v>
      </c>
      <c r="L49" s="178">
        <v>10</v>
      </c>
      <c r="M49" s="179">
        <f>SUM(D49:L49)</f>
        <v>88</v>
      </c>
    </row>
    <row r="50" spans="1:13" s="140" customFormat="1" ht="13.5" customHeight="1">
      <c r="A50" s="329"/>
      <c r="B50" s="428" t="s">
        <v>25</v>
      </c>
      <c r="C50" s="327"/>
      <c r="D50" s="168">
        <v>3</v>
      </c>
      <c r="E50" s="134">
        <v>4</v>
      </c>
      <c r="F50" s="134">
        <v>8</v>
      </c>
      <c r="G50" s="134">
        <v>18</v>
      </c>
      <c r="H50" s="134">
        <v>2</v>
      </c>
      <c r="I50" s="134">
        <v>3</v>
      </c>
      <c r="J50" s="134">
        <v>5</v>
      </c>
      <c r="K50" s="134">
        <v>1</v>
      </c>
      <c r="L50" s="187">
        <v>6</v>
      </c>
      <c r="M50" s="188">
        <f>SUM(D50:L50)</f>
        <v>50</v>
      </c>
    </row>
    <row r="51" spans="1:14" s="140" customFormat="1" ht="15.75" thickBot="1">
      <c r="A51" s="330"/>
      <c r="B51" s="429" t="s">
        <v>128</v>
      </c>
      <c r="C51" s="430"/>
      <c r="D51" s="315">
        <v>0.146</v>
      </c>
      <c r="E51" s="316">
        <v>0.33</v>
      </c>
      <c r="F51" s="316">
        <v>0.864</v>
      </c>
      <c r="G51" s="316">
        <v>1.707</v>
      </c>
      <c r="H51" s="316">
        <v>0.135</v>
      </c>
      <c r="I51" s="316">
        <v>0.303</v>
      </c>
      <c r="J51" s="316">
        <v>0.413</v>
      </c>
      <c r="K51" s="316">
        <v>0.095</v>
      </c>
      <c r="L51" s="317">
        <v>0.366</v>
      </c>
      <c r="M51" s="272">
        <v>4.359</v>
      </c>
      <c r="N51" s="303"/>
    </row>
    <row r="52" spans="1:13" s="140" customFormat="1" ht="15" customHeight="1" thickBot="1">
      <c r="A52" s="416" t="s">
        <v>102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</row>
    <row r="53" spans="1:13" s="140" customFormat="1" ht="13.5" customHeight="1" thickBot="1">
      <c r="A53" s="4"/>
      <c r="B53" s="4"/>
      <c r="C53" s="4"/>
      <c r="D53" s="5" t="s">
        <v>0</v>
      </c>
      <c r="E53" s="6" t="s">
        <v>1</v>
      </c>
      <c r="F53" s="6" t="s">
        <v>2</v>
      </c>
      <c r="G53" s="6" t="s">
        <v>3</v>
      </c>
      <c r="H53" s="6" t="s">
        <v>4</v>
      </c>
      <c r="I53" s="6" t="s">
        <v>5</v>
      </c>
      <c r="J53" s="6" t="s">
        <v>8</v>
      </c>
      <c r="K53" s="6" t="s">
        <v>6</v>
      </c>
      <c r="L53" s="7" t="s">
        <v>84</v>
      </c>
      <c r="M53" s="8" t="s">
        <v>14</v>
      </c>
    </row>
    <row r="54" spans="1:13" s="140" customFormat="1" ht="13.5" customHeight="1" thickBot="1">
      <c r="A54" s="372" t="s">
        <v>99</v>
      </c>
      <c r="B54" s="439"/>
      <c r="C54" s="440"/>
      <c r="D54" s="191">
        <f>SUM(D55:D56)</f>
        <v>31</v>
      </c>
      <c r="E54" s="191">
        <f aca="true" t="shared" si="7" ref="E54:L54">SUM(E55:E56)</f>
        <v>621</v>
      </c>
      <c r="F54" s="191">
        <f t="shared" si="7"/>
        <v>46</v>
      </c>
      <c r="G54" s="191">
        <f t="shared" si="7"/>
        <v>35</v>
      </c>
      <c r="H54" s="191">
        <f t="shared" si="7"/>
        <v>7</v>
      </c>
      <c r="I54" s="191">
        <f t="shared" si="7"/>
        <v>37</v>
      </c>
      <c r="J54" s="191">
        <f t="shared" si="7"/>
        <v>9</v>
      </c>
      <c r="K54" s="191">
        <f t="shared" si="7"/>
        <v>4</v>
      </c>
      <c r="L54" s="191">
        <f t="shared" si="7"/>
        <v>479</v>
      </c>
      <c r="M54" s="192">
        <f>SUM(M55:M56)</f>
        <v>1269</v>
      </c>
    </row>
    <row r="55" spans="1:13" s="140" customFormat="1" ht="13.5" customHeight="1">
      <c r="A55" s="389" t="s">
        <v>57</v>
      </c>
      <c r="B55" s="442"/>
      <c r="C55" s="442"/>
      <c r="D55" s="102">
        <v>5</v>
      </c>
      <c r="E55" s="103">
        <v>481</v>
      </c>
      <c r="F55" s="103">
        <v>20</v>
      </c>
      <c r="G55" s="103">
        <v>8</v>
      </c>
      <c r="H55" s="103">
        <v>1</v>
      </c>
      <c r="I55" s="103">
        <v>12</v>
      </c>
      <c r="J55" s="103">
        <v>2</v>
      </c>
      <c r="K55" s="103">
        <v>2</v>
      </c>
      <c r="L55" s="193">
        <v>317</v>
      </c>
      <c r="M55" s="192">
        <f>SUM(D55:L55)</f>
        <v>848</v>
      </c>
    </row>
    <row r="56" spans="1:13" s="140" customFormat="1" ht="13.5" customHeight="1">
      <c r="A56" s="371" t="s">
        <v>23</v>
      </c>
      <c r="B56" s="428"/>
      <c r="C56" s="428"/>
      <c r="D56" s="90">
        <v>26</v>
      </c>
      <c r="E56" s="41">
        <v>140</v>
      </c>
      <c r="F56" s="41">
        <v>26</v>
      </c>
      <c r="G56" s="41">
        <v>27</v>
      </c>
      <c r="H56" s="41">
        <v>6</v>
      </c>
      <c r="I56" s="41">
        <v>25</v>
      </c>
      <c r="J56" s="41">
        <v>7</v>
      </c>
      <c r="K56" s="41">
        <v>2</v>
      </c>
      <c r="L56" s="194">
        <v>162</v>
      </c>
      <c r="M56" s="91">
        <f>SUM(D56:L56)</f>
        <v>421</v>
      </c>
    </row>
    <row r="57" spans="1:14" s="140" customFormat="1" ht="13.5" customHeight="1" thickBot="1">
      <c r="A57" s="443" t="s">
        <v>127</v>
      </c>
      <c r="B57" s="444"/>
      <c r="C57" s="444"/>
      <c r="D57" s="315">
        <v>0.339</v>
      </c>
      <c r="E57" s="319">
        <v>5.78</v>
      </c>
      <c r="F57" s="319">
        <v>0.417</v>
      </c>
      <c r="G57" s="319">
        <v>0.285</v>
      </c>
      <c r="H57" s="319">
        <v>0.076</v>
      </c>
      <c r="I57" s="319">
        <v>0.221</v>
      </c>
      <c r="J57" s="319">
        <v>0.075</v>
      </c>
      <c r="K57" s="319">
        <v>0.023</v>
      </c>
      <c r="L57" s="317">
        <v>3.339</v>
      </c>
      <c r="M57" s="274">
        <v>12.976</v>
      </c>
      <c r="N57" s="303"/>
    </row>
    <row r="58" spans="1:13" s="140" customFormat="1" ht="12.75" customHeight="1" thickBot="1">
      <c r="A58" s="24" t="s">
        <v>102</v>
      </c>
      <c r="B58" s="24"/>
      <c r="C58" s="24"/>
      <c r="D58" s="282"/>
      <c r="E58" s="282"/>
      <c r="F58" s="282"/>
      <c r="G58" s="282"/>
      <c r="H58" s="282"/>
      <c r="I58" s="282"/>
      <c r="J58" s="282"/>
      <c r="K58" s="160" t="s">
        <v>85</v>
      </c>
      <c r="L58" s="282"/>
      <c r="M58" s="282"/>
    </row>
    <row r="59" spans="1:13" s="140" customFormat="1" ht="15.75" thickBot="1">
      <c r="A59" s="174"/>
      <c r="B59" s="27"/>
      <c r="C59" s="175"/>
      <c r="D59" s="176" t="s">
        <v>0</v>
      </c>
      <c r="E59" s="115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8</v>
      </c>
      <c r="K59" s="6" t="s">
        <v>6</v>
      </c>
      <c r="L59" s="7" t="s">
        <v>7</v>
      </c>
      <c r="M59" s="8" t="s">
        <v>14</v>
      </c>
    </row>
    <row r="60" spans="1:13" s="140" customFormat="1" ht="15.75" customHeight="1">
      <c r="A60" s="342" t="s">
        <v>82</v>
      </c>
      <c r="B60" s="408" t="s">
        <v>10</v>
      </c>
      <c r="C60" s="409"/>
      <c r="D60" s="177">
        <v>1</v>
      </c>
      <c r="E60" s="131">
        <v>2</v>
      </c>
      <c r="F60" s="131">
        <v>3</v>
      </c>
      <c r="G60" s="131">
        <v>0</v>
      </c>
      <c r="H60" s="131">
        <v>0</v>
      </c>
      <c r="I60" s="131">
        <v>3</v>
      </c>
      <c r="J60" s="131">
        <v>1</v>
      </c>
      <c r="K60" s="131">
        <v>0</v>
      </c>
      <c r="L60" s="178">
        <v>2</v>
      </c>
      <c r="M60" s="179">
        <f>SUM(C60:L60)</f>
        <v>12</v>
      </c>
    </row>
    <row r="61" spans="1:13" s="140" customFormat="1" ht="15.75" thickBot="1">
      <c r="A61" s="449"/>
      <c r="B61" s="352" t="s">
        <v>9</v>
      </c>
      <c r="C61" s="410"/>
      <c r="D61" s="180">
        <v>0</v>
      </c>
      <c r="E61" s="181">
        <v>0</v>
      </c>
      <c r="F61" s="181">
        <v>3</v>
      </c>
      <c r="G61" s="181">
        <v>1</v>
      </c>
      <c r="H61" s="181">
        <v>1</v>
      </c>
      <c r="I61" s="181">
        <v>3</v>
      </c>
      <c r="J61" s="181">
        <v>0</v>
      </c>
      <c r="K61" s="181">
        <v>0</v>
      </c>
      <c r="L61" s="182">
        <v>1</v>
      </c>
      <c r="M61" s="183">
        <f>SUM(C61:L61)</f>
        <v>9</v>
      </c>
    </row>
    <row r="62" spans="1:13" s="140" customFormat="1" ht="15.75" thickBot="1">
      <c r="A62" s="449"/>
      <c r="B62" s="411" t="s">
        <v>55</v>
      </c>
      <c r="C62" s="412"/>
      <c r="D62" s="159">
        <f>SUM(D60:D61)</f>
        <v>1</v>
      </c>
      <c r="E62" s="159">
        <f aca="true" t="shared" si="8" ref="E62:L62">SUM(E60:E61)</f>
        <v>2</v>
      </c>
      <c r="F62" s="159">
        <f t="shared" si="8"/>
        <v>6</v>
      </c>
      <c r="G62" s="159">
        <f t="shared" si="8"/>
        <v>1</v>
      </c>
      <c r="H62" s="159">
        <f t="shared" si="8"/>
        <v>1</v>
      </c>
      <c r="I62" s="159">
        <f t="shared" si="8"/>
        <v>6</v>
      </c>
      <c r="J62" s="159">
        <f t="shared" si="8"/>
        <v>1</v>
      </c>
      <c r="K62" s="159">
        <f t="shared" si="8"/>
        <v>0</v>
      </c>
      <c r="L62" s="159">
        <f t="shared" si="8"/>
        <v>3</v>
      </c>
      <c r="M62" s="185">
        <f>SUM(M60:M61)</f>
        <v>21</v>
      </c>
    </row>
    <row r="63" spans="1:14" s="140" customFormat="1" ht="15.75" thickBot="1">
      <c r="A63" s="433"/>
      <c r="B63" s="413" t="s">
        <v>66</v>
      </c>
      <c r="C63" s="414"/>
      <c r="D63" s="305">
        <v>0</v>
      </c>
      <c r="E63" s="306">
        <v>0.013</v>
      </c>
      <c r="F63" s="306">
        <v>0.039</v>
      </c>
      <c r="G63" s="306">
        <v>0.006</v>
      </c>
      <c r="H63" s="306">
        <v>0.006</v>
      </c>
      <c r="I63" s="306">
        <v>0.038</v>
      </c>
      <c r="J63" s="306">
        <v>0.006</v>
      </c>
      <c r="K63" s="314">
        <v>0</v>
      </c>
      <c r="L63" s="314">
        <v>0.026</v>
      </c>
      <c r="M63" s="185">
        <v>0.134</v>
      </c>
      <c r="N63" s="318"/>
    </row>
    <row r="64" spans="1:13" s="140" customFormat="1" ht="15">
      <c r="A64" s="24" t="s">
        <v>102</v>
      </c>
      <c r="B64" s="24"/>
      <c r="C64" s="24"/>
      <c r="D64" s="195"/>
      <c r="E64" s="195"/>
      <c r="F64" s="195"/>
      <c r="G64" s="195"/>
      <c r="H64" s="195"/>
      <c r="I64" s="195"/>
      <c r="J64" s="195"/>
      <c r="K64" s="195"/>
      <c r="L64" s="195"/>
      <c r="M64" s="195"/>
    </row>
    <row r="65" spans="1:13" s="140" customFormat="1" ht="3.75" customHeight="1">
      <c r="A65" s="196"/>
      <c r="B65" s="24"/>
      <c r="C65" s="27"/>
      <c r="D65" s="197"/>
      <c r="E65" s="197"/>
      <c r="F65" s="197"/>
      <c r="G65" s="197"/>
      <c r="H65" s="197"/>
      <c r="I65" s="197"/>
      <c r="J65" s="197"/>
      <c r="K65" s="197"/>
      <c r="L65" s="197"/>
      <c r="M65" s="173"/>
    </row>
    <row r="66" spans="1:13" s="1" customFormat="1" ht="48" customHeight="1">
      <c r="A66" s="339" t="s">
        <v>111</v>
      </c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</row>
    <row r="67" spans="1:13" s="1" customFormat="1" ht="1.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</row>
    <row r="68" ht="15.75" thickBot="1">
      <c r="A68" s="114"/>
    </row>
    <row r="69" spans="1:13" ht="15.75" thickBot="1">
      <c r="A69" s="198"/>
      <c r="B69" s="4"/>
      <c r="C69" s="4"/>
      <c r="D69" s="5" t="s">
        <v>0</v>
      </c>
      <c r="E69" s="6" t="s">
        <v>1</v>
      </c>
      <c r="F69" s="6" t="s">
        <v>2</v>
      </c>
      <c r="G69" s="6" t="s">
        <v>3</v>
      </c>
      <c r="H69" s="6" t="s">
        <v>4</v>
      </c>
      <c r="I69" s="6" t="s">
        <v>5</v>
      </c>
      <c r="J69" s="6" t="s">
        <v>8</v>
      </c>
      <c r="K69" s="6" t="s">
        <v>6</v>
      </c>
      <c r="L69" s="151" t="s">
        <v>7</v>
      </c>
      <c r="M69" s="8" t="s">
        <v>14</v>
      </c>
    </row>
    <row r="70" spans="1:13" ht="15.75" thickBot="1">
      <c r="A70" s="416"/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M70" s="416"/>
    </row>
    <row r="71" spans="1:14" s="139" customFormat="1" ht="15">
      <c r="A71" s="342" t="s">
        <v>28</v>
      </c>
      <c r="B71" s="437"/>
      <c r="C71" s="199" t="s">
        <v>70</v>
      </c>
      <c r="D71" s="269">
        <v>314</v>
      </c>
      <c r="E71" s="269">
        <v>769</v>
      </c>
      <c r="F71" s="270">
        <v>1208</v>
      </c>
      <c r="G71" s="270">
        <v>4573</v>
      </c>
      <c r="H71" s="269">
        <v>607</v>
      </c>
      <c r="I71" s="270">
        <v>3108</v>
      </c>
      <c r="J71" s="270">
        <v>1352</v>
      </c>
      <c r="K71" s="269">
        <v>475</v>
      </c>
      <c r="L71" s="269">
        <v>922</v>
      </c>
      <c r="M71" s="192">
        <f>SUM(D71:L71)</f>
        <v>13328</v>
      </c>
      <c r="N71" s="140"/>
    </row>
    <row r="72" spans="1:14" s="139" customFormat="1" ht="30.75" thickBot="1">
      <c r="A72" s="433"/>
      <c r="B72" s="438"/>
      <c r="C72" s="200" t="s">
        <v>83</v>
      </c>
      <c r="D72" s="288">
        <v>247178.93</v>
      </c>
      <c r="E72" s="288">
        <v>780062.4</v>
      </c>
      <c r="F72" s="288">
        <v>916947.34</v>
      </c>
      <c r="G72" s="288">
        <v>3912242.39</v>
      </c>
      <c r="H72" s="288">
        <v>546247.02</v>
      </c>
      <c r="I72" s="288">
        <v>2695936.34</v>
      </c>
      <c r="J72" s="288">
        <v>1204794.48</v>
      </c>
      <c r="K72" s="288">
        <v>401221.04</v>
      </c>
      <c r="L72" s="288">
        <v>975679.12</v>
      </c>
      <c r="M72" s="289">
        <f>SUM(D72:L72)</f>
        <v>11680309.059999999</v>
      </c>
      <c r="N72" s="309"/>
    </row>
    <row r="73" spans="1:13" s="140" customFormat="1" ht="15">
      <c r="A73" s="24" t="s">
        <v>102</v>
      </c>
      <c r="B73" s="24"/>
      <c r="C73" s="50"/>
      <c r="D73" s="100"/>
      <c r="E73" s="100"/>
      <c r="F73" s="100"/>
      <c r="G73" s="100"/>
      <c r="H73" s="100"/>
      <c r="I73" s="100"/>
      <c r="J73" s="100"/>
      <c r="K73" s="100"/>
      <c r="L73" s="100"/>
      <c r="M73" s="52"/>
    </row>
    <row r="74" spans="1:13" s="24" customFormat="1" ht="15.75" thickBot="1">
      <c r="A74" s="196"/>
      <c r="C74" s="50"/>
      <c r="D74" s="197"/>
      <c r="E74" s="197"/>
      <c r="F74" s="197"/>
      <c r="G74" s="197"/>
      <c r="H74" s="197"/>
      <c r="I74" s="197"/>
      <c r="J74" s="197"/>
      <c r="K74" s="197"/>
      <c r="L74" s="197"/>
      <c r="M74" s="173"/>
    </row>
    <row r="75" spans="1:13" ht="15">
      <c r="A75" s="342" t="s">
        <v>58</v>
      </c>
      <c r="B75" s="432"/>
      <c r="C75" s="199" t="s">
        <v>70</v>
      </c>
      <c r="D75" s="290">
        <v>787</v>
      </c>
      <c r="E75" s="290">
        <v>718</v>
      </c>
      <c r="F75" s="290">
        <v>594</v>
      </c>
      <c r="G75" s="291">
        <v>1962</v>
      </c>
      <c r="H75" s="290">
        <v>536</v>
      </c>
      <c r="I75" s="291">
        <v>2578</v>
      </c>
      <c r="J75" s="290">
        <v>715</v>
      </c>
      <c r="K75" s="290">
        <v>706</v>
      </c>
      <c r="L75" s="291">
        <v>776</v>
      </c>
      <c r="M75" s="192">
        <f>SUM(D75:L75)</f>
        <v>9372</v>
      </c>
    </row>
    <row r="76" spans="1:13" ht="30.75" thickBot="1">
      <c r="A76" s="446"/>
      <c r="B76" s="447"/>
      <c r="C76" s="200" t="s">
        <v>83</v>
      </c>
      <c r="D76" s="288">
        <v>10004873.21</v>
      </c>
      <c r="E76" s="288">
        <v>9873673.86</v>
      </c>
      <c r="F76" s="288">
        <v>7811414.11</v>
      </c>
      <c r="G76" s="288">
        <v>24981897.88</v>
      </c>
      <c r="H76" s="288">
        <v>6178498.42</v>
      </c>
      <c r="I76" s="288">
        <v>30975338.09</v>
      </c>
      <c r="J76" s="288">
        <v>7471569.5</v>
      </c>
      <c r="K76" s="288">
        <v>9959538.1</v>
      </c>
      <c r="L76" s="288">
        <v>14458672.32</v>
      </c>
      <c r="M76" s="289">
        <v>121.71</v>
      </c>
    </row>
    <row r="77" spans="1:13" ht="15">
      <c r="A77" s="24" t="s">
        <v>64</v>
      </c>
      <c r="B77" s="143"/>
      <c r="C77" s="201"/>
      <c r="D77" s="202"/>
      <c r="E77" s="202"/>
      <c r="F77" s="202"/>
      <c r="G77" s="202"/>
      <c r="H77" s="202"/>
      <c r="I77" s="202"/>
      <c r="J77" s="202"/>
      <c r="K77" s="202"/>
      <c r="L77" s="202"/>
      <c r="M77" s="52"/>
    </row>
    <row r="78" spans="1:13" ht="15">
      <c r="A78" s="3" t="s">
        <v>61</v>
      </c>
      <c r="B78" s="143"/>
      <c r="C78" s="201"/>
      <c r="D78" s="202"/>
      <c r="E78" s="202"/>
      <c r="F78" s="202"/>
      <c r="G78" s="202"/>
      <c r="H78" s="202"/>
      <c r="I78" s="202"/>
      <c r="J78" s="202"/>
      <c r="K78" s="202"/>
      <c r="L78" s="202"/>
      <c r="M78" s="52"/>
    </row>
    <row r="79" spans="1:13" ht="30" customHeight="1">
      <c r="A79" s="445" t="s">
        <v>126</v>
      </c>
      <c r="B79" s="445"/>
      <c r="C79" s="445"/>
      <c r="D79" s="445"/>
      <c r="E79" s="445"/>
      <c r="F79" s="445"/>
      <c r="G79" s="445"/>
      <c r="H79" s="445"/>
      <c r="I79" s="445"/>
      <c r="J79" s="445"/>
      <c r="K79" s="445"/>
      <c r="L79" s="445"/>
      <c r="M79" s="445"/>
    </row>
    <row r="80" ht="15.75" thickBot="1"/>
    <row r="81" spans="1:13" ht="15">
      <c r="A81" s="342" t="s">
        <v>68</v>
      </c>
      <c r="B81" s="432"/>
      <c r="C81" s="267" t="s">
        <v>70</v>
      </c>
      <c r="D81" s="283">
        <v>152</v>
      </c>
      <c r="E81" s="269">
        <v>211</v>
      </c>
      <c r="F81" s="269">
        <v>806</v>
      </c>
      <c r="G81" s="269">
        <v>528</v>
      </c>
      <c r="H81" s="269">
        <v>164</v>
      </c>
      <c r="I81" s="269">
        <v>568</v>
      </c>
      <c r="J81" s="269">
        <v>237</v>
      </c>
      <c r="K81" s="284">
        <v>128</v>
      </c>
      <c r="L81" s="285">
        <v>475</v>
      </c>
      <c r="M81" s="192">
        <f>SUM(D81:L81)</f>
        <v>3269</v>
      </c>
    </row>
    <row r="82" spans="1:15" ht="30.75" thickBot="1">
      <c r="A82" s="433"/>
      <c r="B82" s="434"/>
      <c r="C82" s="268" t="s">
        <v>83</v>
      </c>
      <c r="D82" s="288">
        <v>431702.77</v>
      </c>
      <c r="E82" s="288">
        <v>658100.05</v>
      </c>
      <c r="F82" s="288">
        <v>2677505.49</v>
      </c>
      <c r="G82" s="288">
        <v>1739687.96</v>
      </c>
      <c r="H82" s="288">
        <v>700880.96</v>
      </c>
      <c r="I82" s="288">
        <v>1915495.34</v>
      </c>
      <c r="J82" s="288">
        <v>799225.88</v>
      </c>
      <c r="K82" s="288">
        <v>462049.16</v>
      </c>
      <c r="L82" s="288">
        <v>1629165.15</v>
      </c>
      <c r="M82" s="289">
        <f>SUM(D82:L82)</f>
        <v>11013812.760000002</v>
      </c>
      <c r="N82" s="310"/>
      <c r="O82" s="292"/>
    </row>
    <row r="83" spans="1:13" ht="15">
      <c r="A83" s="24"/>
      <c r="B83" s="24"/>
      <c r="C83" s="24"/>
      <c r="D83" s="100"/>
      <c r="E83" s="100"/>
      <c r="F83" s="100"/>
      <c r="G83" s="100"/>
      <c r="H83" s="100"/>
      <c r="I83" s="100"/>
      <c r="J83" s="100"/>
      <c r="K83" s="100"/>
      <c r="L83" s="100"/>
      <c r="M83" s="52"/>
    </row>
    <row r="84" ht="15">
      <c r="A84" s="24" t="s">
        <v>65</v>
      </c>
    </row>
  </sheetData>
  <sheetProtection/>
  <mergeCells count="63">
    <mergeCell ref="A22:M22"/>
    <mergeCell ref="B36:C36"/>
    <mergeCell ref="B27:C27"/>
    <mergeCell ref="A30:M30"/>
    <mergeCell ref="B26:C26"/>
    <mergeCell ref="A49:A51"/>
    <mergeCell ref="B50:C50"/>
    <mergeCell ref="B33:C33"/>
    <mergeCell ref="B35:C35"/>
    <mergeCell ref="B34:C34"/>
    <mergeCell ref="A79:M79"/>
    <mergeCell ref="A75:B76"/>
    <mergeCell ref="A33:A40"/>
    <mergeCell ref="B40:C40"/>
    <mergeCell ref="A66:M66"/>
    <mergeCell ref="B37:C37"/>
    <mergeCell ref="A56:C56"/>
    <mergeCell ref="B51:C51"/>
    <mergeCell ref="B49:C49"/>
    <mergeCell ref="A60:A63"/>
    <mergeCell ref="A81:B82"/>
    <mergeCell ref="A48:C48"/>
    <mergeCell ref="A70:M70"/>
    <mergeCell ref="A71:B72"/>
    <mergeCell ref="A54:C54"/>
    <mergeCell ref="A1:M1"/>
    <mergeCell ref="C17:M17"/>
    <mergeCell ref="A23:A27"/>
    <mergeCell ref="A55:C55"/>
    <mergeCell ref="A57:C57"/>
    <mergeCell ref="B38:C38"/>
    <mergeCell ref="A43:A46"/>
    <mergeCell ref="B43:C43"/>
    <mergeCell ref="B44:C44"/>
    <mergeCell ref="B46:C46"/>
    <mergeCell ref="B45:C45"/>
    <mergeCell ref="B39:C39"/>
    <mergeCell ref="K19:L19"/>
    <mergeCell ref="A10:A12"/>
    <mergeCell ref="K10:L10"/>
    <mergeCell ref="K11:L11"/>
    <mergeCell ref="K12:L12"/>
    <mergeCell ref="A32:C32"/>
    <mergeCell ref="B23:M23"/>
    <mergeCell ref="B25:C25"/>
    <mergeCell ref="B24:C24"/>
    <mergeCell ref="A13:M13"/>
    <mergeCell ref="A14:A16"/>
    <mergeCell ref="K14:L14"/>
    <mergeCell ref="K15:L15"/>
    <mergeCell ref="K16:L16"/>
    <mergeCell ref="K4:L4"/>
    <mergeCell ref="A6:A8"/>
    <mergeCell ref="K6:L6"/>
    <mergeCell ref="K7:L7"/>
    <mergeCell ref="K8:L8"/>
    <mergeCell ref="A9:M9"/>
    <mergeCell ref="B60:C60"/>
    <mergeCell ref="B61:C61"/>
    <mergeCell ref="B62:C62"/>
    <mergeCell ref="B63:C63"/>
    <mergeCell ref="A47:C47"/>
    <mergeCell ref="A52:M52"/>
  </mergeCells>
  <printOptions/>
  <pageMargins left="0.15748031496062992" right="0.15748031496062992" top="0.31496062992125984" bottom="0.31496062992125984" header="0.5118110236220472" footer="0.5118110236220472"/>
  <pageSetup horizontalDpi="600" verticalDpi="600" orientation="landscape" paperSize="9" scale="96" r:id="rId1"/>
  <rowBreaks count="2" manualBreakCount="2">
    <brk id="29" max="12" man="1"/>
    <brk id="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B25" sqref="B25"/>
    </sheetView>
  </sheetViews>
  <sheetFormatPr defaultColWidth="11.421875" defaultRowHeight="12.75"/>
  <cols>
    <col min="1" max="1" width="12.8515625" style="3" customWidth="1"/>
    <col min="2" max="2" width="13.28125" style="3" customWidth="1"/>
    <col min="3" max="3" width="15.57421875" style="3" customWidth="1"/>
    <col min="4" max="11" width="8.7109375" style="3" customWidth="1"/>
    <col min="12" max="12" width="6.140625" style="3" bestFit="1" customWidth="1"/>
    <col min="13" max="13" width="8.8515625" style="3" bestFit="1" customWidth="1"/>
    <col min="14" max="14" width="12.421875" style="3" bestFit="1" customWidth="1"/>
    <col min="15" max="16384" width="11.421875" style="3" customWidth="1"/>
  </cols>
  <sheetData>
    <row r="1" spans="1:14" s="1" customFormat="1" ht="48" customHeight="1">
      <c r="A1" s="465" t="s">
        <v>112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</row>
    <row r="2" spans="1:13" s="1" customFormat="1" ht="8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4" ht="15.75" thickBot="1">
      <c r="A4" s="4"/>
      <c r="B4" s="4"/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354" t="s">
        <v>7</v>
      </c>
      <c r="M4" s="355"/>
      <c r="N4" s="8" t="s">
        <v>14</v>
      </c>
    </row>
    <row r="5" ht="12" customHeight="1" thickBot="1"/>
    <row r="6" spans="1:14" s="139" customFormat="1" ht="12.75" customHeight="1" thickBot="1">
      <c r="A6" s="372" t="s">
        <v>113</v>
      </c>
      <c r="B6" s="439"/>
      <c r="C6" s="466"/>
      <c r="D6" s="203">
        <v>2229</v>
      </c>
      <c r="E6" s="204">
        <v>4584</v>
      </c>
      <c r="F6" s="204">
        <v>9314</v>
      </c>
      <c r="G6" s="204">
        <v>9347</v>
      </c>
      <c r="H6" s="204">
        <v>2918</v>
      </c>
      <c r="I6" s="204">
        <v>8139</v>
      </c>
      <c r="J6" s="204">
        <v>4203</v>
      </c>
      <c r="K6" s="204">
        <v>2270</v>
      </c>
      <c r="L6" s="472">
        <v>7922</v>
      </c>
      <c r="M6" s="473"/>
      <c r="N6" s="126">
        <f>SUM(D6:M6)</f>
        <v>50926</v>
      </c>
    </row>
    <row r="7" spans="1:13" s="24" customFormat="1" ht="12.75" customHeight="1" thickBot="1">
      <c r="A7" s="149"/>
      <c r="B7" s="149"/>
      <c r="C7" s="149"/>
      <c r="D7" s="205"/>
      <c r="E7" s="205"/>
      <c r="F7" s="205"/>
      <c r="G7" s="205"/>
      <c r="H7" s="205"/>
      <c r="I7" s="205"/>
      <c r="J7" s="205"/>
      <c r="K7" s="205"/>
      <c r="L7" s="205"/>
      <c r="M7" s="52"/>
    </row>
    <row r="8" spans="1:14" s="139" customFormat="1" ht="15.75" thickBot="1">
      <c r="A8" s="467" t="s">
        <v>114</v>
      </c>
      <c r="B8" s="468"/>
      <c r="C8" s="469"/>
      <c r="D8" s="206">
        <v>914</v>
      </c>
      <c r="E8" s="207">
        <v>2005</v>
      </c>
      <c r="F8" s="207">
        <v>4219</v>
      </c>
      <c r="G8" s="207">
        <v>4138</v>
      </c>
      <c r="H8" s="207">
        <v>1162</v>
      </c>
      <c r="I8" s="207">
        <v>2931</v>
      </c>
      <c r="J8" s="207">
        <v>1668</v>
      </c>
      <c r="K8" s="207">
        <v>900</v>
      </c>
      <c r="L8" s="470">
        <v>2830</v>
      </c>
      <c r="M8" s="471"/>
      <c r="N8" s="126">
        <f>SUM(D8:M8)</f>
        <v>20767</v>
      </c>
    </row>
    <row r="9" spans="1:13" s="139" customFormat="1" ht="15.75" customHeight="1">
      <c r="A9" s="456" t="s">
        <v>65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</row>
    <row r="10" spans="1:14" s="24" customFormat="1" ht="15.75" thickBot="1">
      <c r="A10" s="149"/>
      <c r="B10" s="149"/>
      <c r="D10" s="10"/>
      <c r="E10" s="10"/>
      <c r="F10" s="10"/>
      <c r="G10" s="10"/>
      <c r="H10" s="10"/>
      <c r="I10" s="10"/>
      <c r="J10" s="10"/>
      <c r="K10" s="10"/>
      <c r="L10" s="208"/>
      <c r="M10" s="208"/>
      <c r="N10" s="10"/>
    </row>
    <row r="11" spans="1:14" s="140" customFormat="1" ht="15.75" thickBot="1">
      <c r="A11" s="196"/>
      <c r="B11" s="196"/>
      <c r="C11" s="27"/>
      <c r="D11" s="5" t="s">
        <v>0</v>
      </c>
      <c r="E11" s="6" t="s">
        <v>1</v>
      </c>
      <c r="F11" s="6" t="s">
        <v>2</v>
      </c>
      <c r="G11" s="6" t="s">
        <v>3</v>
      </c>
      <c r="H11" s="6" t="s">
        <v>4</v>
      </c>
      <c r="I11" s="6" t="s">
        <v>5</v>
      </c>
      <c r="J11" s="6" t="s">
        <v>8</v>
      </c>
      <c r="K11" s="6" t="s">
        <v>6</v>
      </c>
      <c r="L11" s="354" t="s">
        <v>7</v>
      </c>
      <c r="M11" s="355"/>
      <c r="N11" s="8" t="s">
        <v>14</v>
      </c>
    </row>
    <row r="12" spans="1:13" s="140" customFormat="1" ht="15.75" thickBot="1">
      <c r="A12" s="196"/>
      <c r="B12" s="19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4" s="139" customFormat="1" ht="30">
      <c r="A13" s="457" t="s">
        <v>100</v>
      </c>
      <c r="B13" s="458"/>
      <c r="C13" s="209" t="s">
        <v>59</v>
      </c>
      <c r="D13" s="210">
        <v>92</v>
      </c>
      <c r="E13" s="211">
        <v>158</v>
      </c>
      <c r="F13" s="211">
        <v>258</v>
      </c>
      <c r="G13" s="211">
        <v>282</v>
      </c>
      <c r="H13" s="211">
        <v>174</v>
      </c>
      <c r="I13" s="211">
        <v>250</v>
      </c>
      <c r="J13" s="211">
        <v>100</v>
      </c>
      <c r="K13" s="211">
        <v>78</v>
      </c>
      <c r="L13" s="461">
        <v>81</v>
      </c>
      <c r="M13" s="462"/>
      <c r="N13" s="13">
        <f>SUM(D13:L13)</f>
        <v>1473</v>
      </c>
    </row>
    <row r="14" spans="1:14" s="139" customFormat="1" ht="30.75" thickBot="1">
      <c r="A14" s="459"/>
      <c r="B14" s="460"/>
      <c r="C14" s="268" t="s">
        <v>115</v>
      </c>
      <c r="D14" s="288">
        <v>296500</v>
      </c>
      <c r="E14" s="288">
        <v>272502</v>
      </c>
      <c r="F14" s="288">
        <v>657764</v>
      </c>
      <c r="G14" s="288">
        <v>536425</v>
      </c>
      <c r="H14" s="288">
        <v>463969</v>
      </c>
      <c r="I14" s="288">
        <v>474363</v>
      </c>
      <c r="J14" s="288">
        <v>141700</v>
      </c>
      <c r="K14" s="288">
        <v>130272</v>
      </c>
      <c r="L14" s="463">
        <v>243136</v>
      </c>
      <c r="M14" s="464"/>
      <c r="N14" s="293">
        <f>SUM(D14:L14)</f>
        <v>3216631</v>
      </c>
    </row>
    <row r="15" ht="15" customHeight="1">
      <c r="A15" s="3" t="s">
        <v>65</v>
      </c>
    </row>
    <row r="16" spans="1:13" s="139" customFormat="1" ht="13.5" customHeight="1">
      <c r="A16" s="27"/>
      <c r="B16" s="27"/>
      <c r="C16" s="27"/>
      <c r="D16" s="212"/>
      <c r="E16" s="213"/>
      <c r="F16" s="212"/>
      <c r="G16" s="214"/>
      <c r="H16" s="212"/>
      <c r="I16" s="214"/>
      <c r="J16" s="214"/>
      <c r="K16" s="212"/>
      <c r="L16" s="212"/>
      <c r="M16" s="52"/>
    </row>
    <row r="17" ht="15">
      <c r="I17" s="215"/>
    </row>
    <row r="18" ht="15">
      <c r="I18" s="215"/>
    </row>
    <row r="19" ht="15">
      <c r="I19" s="142"/>
    </row>
  </sheetData>
  <sheetProtection/>
  <mergeCells count="11">
    <mergeCell ref="A1:N1"/>
    <mergeCell ref="A6:C6"/>
    <mergeCell ref="A8:C8"/>
    <mergeCell ref="L8:M8"/>
    <mergeCell ref="L6:M6"/>
    <mergeCell ref="A9:M9"/>
    <mergeCell ref="A13:B14"/>
    <mergeCell ref="L4:M4"/>
    <mergeCell ref="L11:M11"/>
    <mergeCell ref="L13:M13"/>
    <mergeCell ref="L14:M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7">
      <selection activeCell="N30" sqref="N30"/>
    </sheetView>
  </sheetViews>
  <sheetFormatPr defaultColWidth="11.421875" defaultRowHeight="12.75"/>
  <cols>
    <col min="1" max="1" width="30.140625" style="3" bestFit="1" customWidth="1"/>
    <col min="2" max="2" width="12.00390625" style="3" customWidth="1"/>
    <col min="3" max="11" width="8.7109375" style="3" customWidth="1"/>
    <col min="12" max="12" width="11.57421875" style="3" bestFit="1" customWidth="1"/>
    <col min="13" max="14" width="11.421875" style="11" customWidth="1"/>
    <col min="15" max="16384" width="11.421875" style="3" customWidth="1"/>
  </cols>
  <sheetData>
    <row r="1" spans="1:12" s="1" customFormat="1" ht="48" customHeight="1">
      <c r="A1" s="475" t="s">
        <v>116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</row>
    <row r="2" spans="1:12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4" ht="13.5" customHeight="1" thickBot="1">
      <c r="A3" s="114"/>
      <c r="M3" s="3"/>
      <c r="N3" s="3"/>
    </row>
    <row r="4" spans="1:12" ht="15.75" thickBot="1">
      <c r="A4" s="372" t="s">
        <v>27</v>
      </c>
      <c r="B4" s="47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151" t="s">
        <v>7</v>
      </c>
      <c r="L4" s="8" t="s">
        <v>14</v>
      </c>
    </row>
    <row r="5" ht="15.75" thickBot="1"/>
    <row r="6" spans="1:14" s="139" customFormat="1" ht="15.75" thickBot="1">
      <c r="A6" s="216" t="s">
        <v>40</v>
      </c>
      <c r="B6" s="185" t="s">
        <v>41</v>
      </c>
      <c r="C6" s="217">
        <f aca="true" t="shared" si="0" ref="C6:K6">SUM(C7:C16)</f>
        <v>3692</v>
      </c>
      <c r="D6" s="217">
        <f t="shared" si="0"/>
        <v>6695</v>
      </c>
      <c r="E6" s="217">
        <f t="shared" si="0"/>
        <v>9042</v>
      </c>
      <c r="F6" s="217">
        <f t="shared" si="0"/>
        <v>14502</v>
      </c>
      <c r="G6" s="217">
        <f t="shared" si="0"/>
        <v>4152</v>
      </c>
      <c r="H6" s="217">
        <f t="shared" si="0"/>
        <v>12234</v>
      </c>
      <c r="I6" s="217">
        <f t="shared" si="0"/>
        <v>6748</v>
      </c>
      <c r="J6" s="217">
        <f t="shared" si="0"/>
        <v>3227</v>
      </c>
      <c r="K6" s="217">
        <f t="shared" si="0"/>
        <v>22803</v>
      </c>
      <c r="L6" s="31">
        <f>SUM(C6:K6)</f>
        <v>83095</v>
      </c>
      <c r="M6" s="140"/>
      <c r="N6" s="140"/>
    </row>
    <row r="7" spans="1:14" s="139" customFormat="1" ht="13.5" customHeight="1">
      <c r="A7" s="218" t="s">
        <v>30</v>
      </c>
      <c r="B7" s="219" t="s">
        <v>38</v>
      </c>
      <c r="C7" s="220">
        <v>0</v>
      </c>
      <c r="D7" s="239">
        <v>2</v>
      </c>
      <c r="E7" s="239">
        <v>1</v>
      </c>
      <c r="F7" s="239">
        <v>1</v>
      </c>
      <c r="G7" s="239">
        <v>0</v>
      </c>
      <c r="H7" s="239">
        <v>5</v>
      </c>
      <c r="I7" s="239">
        <v>0</v>
      </c>
      <c r="J7" s="239">
        <v>1</v>
      </c>
      <c r="K7" s="239">
        <v>43</v>
      </c>
      <c r="L7" s="80">
        <f aca="true" t="shared" si="1" ref="L7:L16">SUM(C7:K7)</f>
        <v>53</v>
      </c>
      <c r="M7" s="140"/>
      <c r="N7" s="140"/>
    </row>
    <row r="8" spans="1:14" s="139" customFormat="1" ht="13.5" customHeight="1">
      <c r="A8" s="218" t="s">
        <v>31</v>
      </c>
      <c r="B8" s="219" t="s">
        <v>101</v>
      </c>
      <c r="C8" s="220">
        <v>0</v>
      </c>
      <c r="D8" s="239">
        <v>0</v>
      </c>
      <c r="E8" s="239">
        <v>0</v>
      </c>
      <c r="F8" s="239">
        <v>0</v>
      </c>
      <c r="G8" s="239">
        <v>0</v>
      </c>
      <c r="H8" s="239">
        <v>0</v>
      </c>
      <c r="I8" s="239">
        <v>0</v>
      </c>
      <c r="J8" s="239">
        <v>0</v>
      </c>
      <c r="K8" s="239">
        <v>2</v>
      </c>
      <c r="L8" s="80">
        <f t="shared" si="1"/>
        <v>2</v>
      </c>
      <c r="M8" s="140"/>
      <c r="N8" s="140"/>
    </row>
    <row r="9" spans="1:14" s="139" customFormat="1" ht="13.5" customHeight="1">
      <c r="A9" s="221" t="s">
        <v>32</v>
      </c>
      <c r="B9" s="222" t="s">
        <v>39</v>
      </c>
      <c r="C9" s="220">
        <v>534</v>
      </c>
      <c r="D9" s="240">
        <v>1269</v>
      </c>
      <c r="E9" s="240">
        <v>1462</v>
      </c>
      <c r="F9" s="239">
        <v>2261</v>
      </c>
      <c r="G9" s="240">
        <v>435</v>
      </c>
      <c r="H9" s="240">
        <v>2476</v>
      </c>
      <c r="I9" s="240">
        <v>1234</v>
      </c>
      <c r="J9" s="240">
        <v>835</v>
      </c>
      <c r="K9" s="240">
        <v>4053</v>
      </c>
      <c r="L9" s="20">
        <f t="shared" si="1"/>
        <v>14559</v>
      </c>
      <c r="M9" s="140"/>
      <c r="N9" s="140"/>
    </row>
    <row r="10" spans="1:14" s="139" customFormat="1" ht="13.5" customHeight="1">
      <c r="A10" s="221" t="s">
        <v>33</v>
      </c>
      <c r="B10" s="222" t="s">
        <v>42</v>
      </c>
      <c r="C10" s="220">
        <v>0</v>
      </c>
      <c r="D10" s="240">
        <v>0</v>
      </c>
      <c r="E10" s="240">
        <v>0</v>
      </c>
      <c r="F10" s="239">
        <v>52</v>
      </c>
      <c r="G10" s="240">
        <v>47</v>
      </c>
      <c r="H10" s="240">
        <v>30</v>
      </c>
      <c r="I10" s="240">
        <v>0</v>
      </c>
      <c r="J10" s="240">
        <v>0</v>
      </c>
      <c r="K10" s="240">
        <v>91</v>
      </c>
      <c r="L10" s="20">
        <f t="shared" si="1"/>
        <v>220</v>
      </c>
      <c r="M10" s="140"/>
      <c r="N10" s="140"/>
    </row>
    <row r="11" spans="1:14" s="139" customFormat="1" ht="13.5" customHeight="1">
      <c r="A11" s="221" t="s">
        <v>34</v>
      </c>
      <c r="B11" s="222" t="s">
        <v>43</v>
      </c>
      <c r="C11" s="220">
        <v>0</v>
      </c>
      <c r="D11" s="240">
        <v>5</v>
      </c>
      <c r="E11" s="240">
        <v>0</v>
      </c>
      <c r="F11" s="239">
        <v>1</v>
      </c>
      <c r="G11" s="240">
        <v>0</v>
      </c>
      <c r="H11" s="240">
        <v>3</v>
      </c>
      <c r="I11" s="240">
        <v>0</v>
      </c>
      <c r="J11" s="240">
        <v>0</v>
      </c>
      <c r="K11" s="240">
        <v>3</v>
      </c>
      <c r="L11" s="20">
        <f t="shared" si="1"/>
        <v>12</v>
      </c>
      <c r="M11" s="140"/>
      <c r="N11" s="140"/>
    </row>
    <row r="12" spans="1:14" s="139" customFormat="1" ht="13.5" customHeight="1">
      <c r="A12" s="221" t="s">
        <v>35</v>
      </c>
      <c r="B12" s="222" t="s">
        <v>44</v>
      </c>
      <c r="C12" s="220">
        <v>2191</v>
      </c>
      <c r="D12" s="240">
        <v>3573</v>
      </c>
      <c r="E12" s="240">
        <v>4251</v>
      </c>
      <c r="F12" s="239">
        <v>8475</v>
      </c>
      <c r="G12" s="240">
        <v>2422</v>
      </c>
      <c r="H12" s="240">
        <v>6889</v>
      </c>
      <c r="I12" s="240">
        <v>3968</v>
      </c>
      <c r="J12" s="240">
        <v>1774</v>
      </c>
      <c r="K12" s="240">
        <v>10951</v>
      </c>
      <c r="L12" s="20">
        <f t="shared" si="1"/>
        <v>44494</v>
      </c>
      <c r="M12" s="140"/>
      <c r="N12" s="140"/>
    </row>
    <row r="13" spans="1:14" s="139" customFormat="1" ht="13.5" customHeight="1">
      <c r="A13" s="221" t="s">
        <v>36</v>
      </c>
      <c r="B13" s="222" t="s">
        <v>45</v>
      </c>
      <c r="C13" s="220">
        <v>967</v>
      </c>
      <c r="D13" s="240">
        <v>1845</v>
      </c>
      <c r="E13" s="240">
        <v>3328</v>
      </c>
      <c r="F13" s="239">
        <v>3708</v>
      </c>
      <c r="G13" s="240">
        <v>1248</v>
      </c>
      <c r="H13" s="240">
        <v>2790</v>
      </c>
      <c r="I13" s="240">
        <v>1546</v>
      </c>
      <c r="J13" s="240">
        <v>617</v>
      </c>
      <c r="K13" s="240">
        <v>7648</v>
      </c>
      <c r="L13" s="20">
        <f t="shared" si="1"/>
        <v>23697</v>
      </c>
      <c r="M13" s="140"/>
      <c r="N13" s="140"/>
    </row>
    <row r="14" spans="1:14" s="139" customFormat="1" ht="13.5" customHeight="1">
      <c r="A14" s="221" t="s">
        <v>37</v>
      </c>
      <c r="B14" s="222" t="s">
        <v>46</v>
      </c>
      <c r="C14" s="220">
        <v>0</v>
      </c>
      <c r="D14" s="240">
        <v>0</v>
      </c>
      <c r="E14" s="240">
        <v>0</v>
      </c>
      <c r="F14" s="239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0">
        <f t="shared" si="1"/>
        <v>0</v>
      </c>
      <c r="M14" s="140"/>
      <c r="N14" s="140"/>
    </row>
    <row r="15" spans="1:14" s="139" customFormat="1" ht="13.5" customHeight="1">
      <c r="A15" s="221" t="s">
        <v>62</v>
      </c>
      <c r="B15" s="222" t="s">
        <v>63</v>
      </c>
      <c r="C15" s="223">
        <v>0</v>
      </c>
      <c r="D15" s="240">
        <v>0</v>
      </c>
      <c r="E15" s="240">
        <v>0</v>
      </c>
      <c r="F15" s="239">
        <v>2</v>
      </c>
      <c r="G15" s="240">
        <v>0</v>
      </c>
      <c r="H15" s="240">
        <v>0</v>
      </c>
      <c r="I15" s="240">
        <v>0</v>
      </c>
      <c r="J15" s="240">
        <v>0</v>
      </c>
      <c r="K15" s="240">
        <v>5</v>
      </c>
      <c r="L15" s="106">
        <f t="shared" si="1"/>
        <v>7</v>
      </c>
      <c r="M15" s="140"/>
      <c r="N15" s="140"/>
    </row>
    <row r="16" spans="1:14" s="139" customFormat="1" ht="13.5" customHeight="1" thickBot="1">
      <c r="A16" s="224" t="s">
        <v>26</v>
      </c>
      <c r="B16" s="225" t="s">
        <v>47</v>
      </c>
      <c r="C16" s="226">
        <v>0</v>
      </c>
      <c r="D16" s="241">
        <v>1</v>
      </c>
      <c r="E16" s="241">
        <v>0</v>
      </c>
      <c r="F16" s="242">
        <v>2</v>
      </c>
      <c r="G16" s="241">
        <v>0</v>
      </c>
      <c r="H16" s="241">
        <v>41</v>
      </c>
      <c r="I16" s="241">
        <v>0</v>
      </c>
      <c r="J16" s="241">
        <v>0</v>
      </c>
      <c r="K16" s="241">
        <v>7</v>
      </c>
      <c r="L16" s="126">
        <f t="shared" si="1"/>
        <v>51</v>
      </c>
      <c r="M16" s="140"/>
      <c r="N16" s="140"/>
    </row>
    <row r="17" spans="1:6" ht="15">
      <c r="A17" s="227" t="s">
        <v>65</v>
      </c>
      <c r="B17" s="228"/>
      <c r="C17" s="229"/>
      <c r="D17" s="228"/>
      <c r="E17" s="229"/>
      <c r="F17" s="228"/>
    </row>
    <row r="18" spans="2:6" ht="15">
      <c r="B18" s="228"/>
      <c r="C18" s="228"/>
      <c r="D18" s="228"/>
      <c r="E18" s="228"/>
      <c r="F18" s="228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2020-03-10T10:17:31Z</cp:lastPrinted>
  <dcterms:created xsi:type="dcterms:W3CDTF">2008-05-07T12:20:43Z</dcterms:created>
  <dcterms:modified xsi:type="dcterms:W3CDTF">2020-06-26T14:04:34Z</dcterms:modified>
  <cp:category/>
  <cp:version/>
  <cp:contentType/>
  <cp:contentStatus/>
</cp:coreProperties>
</file>