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Pflege'!$A$1:$M$83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<sst xmlns="http://schemas.openxmlformats.org/spreadsheetml/2006/main" count="358" uniqueCount="128">
  <si>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</si>
  <si>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</si>
  <si>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</si>
  <si>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</si>
  <si>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</si>
  <si>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</si>
  <si>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</si>
  <si>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</si>
  <si>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</si>
  <si>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</si>
  <si>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</si>
  <si>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</si>
  <si>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</si>
  <si>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</si>
  <si>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</si>
  <si>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</si>
  <si>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</si>
  <si>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</si>
  <si>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</si>
  <si>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</si>
  <si>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</si>
  <si>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</si>
  <si>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</si>
  <si>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</si>
  <si>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</si>
  <si>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</si>
  <si>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</si>
  <si>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</si>
  <si>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</si>
  <si>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</si>
  <si>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</si>
  <si>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</si>
  <si>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</si>
  <si>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</si>
  <si>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</si>
  <si>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</si>
  <si>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</si>
  <si>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</si>
  <si>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</si>
  <si>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</si>
  <si>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</si>
  <si>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</si>
  <si>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</si>
  <si>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</si>
  <si>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</si>
  <si>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</si>
  <si>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</si>
  <si>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</si>
  <si>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</si>
  <si>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</si>
  <si>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</si>
  <si>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</si>
  <si>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</si>
  <si>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</si>
  <si>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</si>
  <si>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</si>
  <si>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</si>
  <si>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</si>
  <si>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</si>
  <si>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</si>
  <si>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</si>
  <si>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</si>
  <si>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</si>
  <si>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</si>
  <si>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</si>
  <si>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</si>
  <si>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</si>
  <si>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</si>
  <si>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</si>
  <si>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</si>
  <si>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</si>
  <si>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</si>
  <si>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Quelle Sozialministerium/Sozialministeriumservice</t>
  </si>
  <si>
    <t>Gewährungen</t>
  </si>
  <si>
    <t>bewilligte Individual-förder-ungen</t>
  </si>
  <si>
    <t>Arbeit und Ausbildung</t>
  </si>
  <si>
    <t>Lohn-förderungen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</si>
  <si>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</si>
  <si>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</si>
  <si>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</si>
  <si>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</si>
  <si>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</si>
  <si>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</si>
  <si>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BEHINDERUNG UND ARBEITSWELT 2018</t>
  </si>
  <si>
    <t>Kündigungsverfahren 2018</t>
  </si>
  <si>
    <t>FÖRDERUNGEN 2018</t>
  </si>
  <si>
    <t>BEHINDERTENGLEICHSTELLUNG &amp; BARRIEREFREIHEIT 2018</t>
  </si>
  <si>
    <t>BERATUNG UND SERVICE 2018</t>
  </si>
  <si>
    <t>ausgegebene Vignetten 2018</t>
  </si>
  <si>
    <t>ausgestellte Parkausweise 2018</t>
  </si>
  <si>
    <t>SACHVERSTÄNDIGENGUTACHTEN 2018</t>
  </si>
  <si>
    <t>Klebevignette</t>
  </si>
  <si>
    <t>Digitalvignette</t>
  </si>
  <si>
    <t>Schlichtungsverfahren 2018</t>
  </si>
  <si>
    <t>abgeschlossene Schlichtungsverfahren 2018</t>
  </si>
  <si>
    <t>RENTEN UND ENTSCHÄDIGUNGEN 2018</t>
  </si>
  <si>
    <t>PFLEGEUNTERSTÜTZUNGEN 2018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</si>
  <si>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</si>
  <si>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</si>
  <si>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</si>
  <si>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</si>
  <si>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</si>
  <si>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EUR
(Cogonos Bez. Verf.)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</si>
  <si>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</si>
  <si>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</si>
  <si>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</si>
  <si>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</si>
  <si>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</si>
  <si>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</si>
  <si>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</si>
  <si>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</si>
  <si>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</si>
  <si>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r>
      <t xml:space="preserve">Begünstigte Behinderte
</t>
    </r>
    <r>
      <rPr>
        <sz val="11.5"/>
        <rFont val="Corbel"/>
        <family val="2"/>
      </rPr>
      <t>zum 31.12.2018</t>
    </r>
  </si>
  <si>
    <r>
      <t xml:space="preserve">Einstellpflichtige DienstgeberInnen
</t>
    </r>
    <r>
      <rPr>
        <sz val="11.5"/>
        <rFont val="Corbel"/>
        <family val="2"/>
      </rPr>
      <t>Zahlen aus der Vor-schreibungsperiode 2017</t>
    </r>
  </si>
  <si>
    <r>
      <t xml:space="preserve">Pflichtstellen
</t>
    </r>
    <r>
      <rPr>
        <sz val="11.5"/>
        <rFont val="Corbel"/>
        <family val="2"/>
      </rPr>
      <t>Zahlen aus der Vor-schreibungsperiode 2017</t>
    </r>
  </si>
  <si>
    <r>
      <t xml:space="preserve">Beschäftig-ungsstand
</t>
    </r>
    <r>
      <rPr>
        <sz val="11.5"/>
        <rFont val="Corbel"/>
        <family val="2"/>
      </rPr>
      <t>zum 31.12.2018</t>
    </r>
  </si>
  <si>
    <r>
      <t xml:space="preserve">Kriegsopfer-versorung (KOVG) </t>
    </r>
    <r>
      <rPr>
        <sz val="11.5"/>
        <rFont val="Corbel"/>
        <family val="2"/>
      </rPr>
      <t>Beschädigte</t>
    </r>
  </si>
  <si>
    <r>
      <t xml:space="preserve">Kriegsopfer-versorung (KOVG) </t>
    </r>
    <r>
      <rPr>
        <sz val="11.5"/>
        <rFont val="Corbel"/>
        <family val="2"/>
      </rPr>
      <t>Hinter-bliebene</t>
    </r>
  </si>
  <si>
    <r>
      <t>Kriegsopfer-versorung (KOVG)</t>
    </r>
    <r>
      <rPr>
        <sz val="11.5"/>
        <rFont val="Corbel"/>
        <family val="2"/>
      </rPr>
      <t xml:space="preserve"> gesamt</t>
    </r>
  </si>
  <si>
    <r>
      <t xml:space="preserve">Verbrechens-opfergesetz </t>
    </r>
    <r>
      <rPr>
        <sz val="11.5"/>
        <rFont val="Corbel"/>
        <family val="2"/>
      </rPr>
      <t>(VOG)</t>
    </r>
  </si>
  <si>
    <r>
      <t xml:space="preserve">Opferfürsorgegesetz </t>
    </r>
    <r>
      <rPr>
        <sz val="11.5"/>
        <rFont val="Corbel"/>
        <family val="2"/>
      </rPr>
      <t>(OFG)</t>
    </r>
  </si>
  <si>
    <r>
      <t xml:space="preserve">Unterstützungsfonds </t>
    </r>
    <r>
      <rPr>
        <sz val="11.5"/>
        <rFont val="Corbel"/>
        <family val="2"/>
      </rPr>
      <t>(UF)</t>
    </r>
  </si>
  <si>
    <t>neu ausgestellte Behindertenpässe 2018</t>
  </si>
  <si>
    <t>HVG</t>
  </si>
  <si>
    <t>Quelle SAP</t>
  </si>
  <si>
    <t>Aufwand in Mio EUR (SAP)</t>
  </si>
  <si>
    <t>Aufwand in  Mio EUR (SAP)</t>
  </si>
  <si>
    <t>Quelle Sozialministeriumservice/Sozialministerium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</si>
</sst>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22"/>
      <color indexed="9"/>
      <name val="Corbel"/>
      <family val="2"/>
    </font>
    <font>
      <sz val="11.5"/>
      <name val="Corbel"/>
      <family val="2"/>
    </font>
    <font>
      <b/>
      <sz val="11.5"/>
      <name val="Corbel"/>
      <family val="2"/>
    </font>
    <font>
      <sz val="11.5"/>
      <color indexed="9"/>
      <name val="Corbel"/>
      <family val="2"/>
    </font>
    <font>
      <sz val="11.5"/>
      <color indexed="10"/>
      <name val="Corbel"/>
      <family val="2"/>
    </font>
    <font>
      <b/>
      <sz val="11.5"/>
      <color indexed="10"/>
      <name val="Corbel"/>
      <family val="2"/>
    </font>
    <font>
      <sz val="9.5"/>
      <name val="Corbe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.5"/>
      <color indexed="63"/>
      <name val="Corbel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1.5"/>
      <color indexed="63"/>
      <name val="Corbel"/>
      <family val="0"/>
    </font>
    <font>
      <b/>
      <sz val="11.5"/>
      <color indexed="9"/>
      <name val="Corbel"/>
      <family val="0"/>
    </font>
    <font>
      <sz val="9"/>
      <color indexed="63"/>
      <name val="Corbel"/>
      <family val="0"/>
    </font>
    <font>
      <sz val="8.5"/>
      <color indexed="63"/>
      <name val="Arial"/>
      <family val="0"/>
    </font>
    <font>
      <sz val="10"/>
      <color indexed="63"/>
      <name val="Corbel"/>
      <family val="0"/>
    </font>
    <font>
      <sz val="10"/>
      <color indexed="63"/>
      <name val="Arial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orbel"/>
      <family val="2"/>
    </font>
    <font>
      <sz val="11.5"/>
      <color rgb="FF454545"/>
      <name val="Corbel"/>
      <family val="2"/>
    </font>
    <font>
      <sz val="22"/>
      <color theme="0"/>
      <name val="Corbe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8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3" fontId="6" fillId="34" borderId="14" xfId="0" applyNumberFormat="1" applyFont="1" applyFill="1" applyBorder="1" applyAlignment="1">
      <alignment horizontal="right" vertical="center"/>
    </xf>
    <xf numFmtId="3" fontId="6" fillId="35" borderId="15" xfId="0" applyNumberFormat="1" applyFont="1" applyFill="1" applyBorder="1" applyAlignment="1">
      <alignment horizontal="right" vertical="center"/>
    </xf>
    <xf numFmtId="10" fontId="5" fillId="34" borderId="16" xfId="0" applyNumberFormat="1" applyFont="1" applyFill="1" applyBorder="1" applyAlignment="1">
      <alignment horizontal="right" vertical="center"/>
    </xf>
    <xf numFmtId="10" fontId="5" fillId="35" borderId="17" xfId="0" applyNumberFormat="1" applyFont="1" applyFill="1" applyBorder="1" applyAlignment="1">
      <alignment horizontal="right" vertical="center"/>
    </xf>
    <xf numFmtId="0" fontId="5" fillId="36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20" xfId="0" applyFont="1" applyFill="1" applyBorder="1" applyAlignment="1">
      <alignment vertical="center"/>
    </xf>
    <xf numFmtId="10" fontId="5" fillId="35" borderId="21" xfId="0" applyNumberFormat="1" applyFont="1" applyFill="1" applyBorder="1" applyAlignment="1">
      <alignment horizontal="right" vertical="center"/>
    </xf>
    <xf numFmtId="3" fontId="6" fillId="35" borderId="21" xfId="0" applyNumberFormat="1" applyFont="1" applyFill="1" applyBorder="1" applyAlignment="1">
      <alignment horizontal="right" vertical="center"/>
    </xf>
    <xf numFmtId="10" fontId="5" fillId="0" borderId="16" xfId="0" applyNumberFormat="1" applyFont="1" applyFill="1" applyBorder="1" applyAlignment="1">
      <alignment horizontal="right" vertical="center"/>
    </xf>
    <xf numFmtId="10" fontId="5" fillId="0" borderId="2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vertical="center"/>
    </xf>
    <xf numFmtId="3" fontId="6" fillId="35" borderId="13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/>
    </xf>
    <xf numFmtId="10" fontId="5" fillId="0" borderId="26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horizontal="right" vertical="center" wrapText="1"/>
    </xf>
    <xf numFmtId="10" fontId="5" fillId="0" borderId="27" xfId="0" applyNumberFormat="1" applyFont="1" applyBorder="1" applyAlignment="1">
      <alignment vertical="center" wrapText="1"/>
    </xf>
    <xf numFmtId="10" fontId="5" fillId="35" borderId="28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3" fontId="5" fillId="0" borderId="32" xfId="0" applyNumberFormat="1" applyFont="1" applyFill="1" applyBorder="1" applyAlignment="1">
      <alignment horizontal="right" vertical="center" wrapText="1"/>
    </xf>
    <xf numFmtId="3" fontId="5" fillId="0" borderId="3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6" fillId="35" borderId="3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3" fontId="5" fillId="34" borderId="36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horizontal="right" vertical="top" wrapText="1"/>
    </xf>
    <xf numFmtId="3" fontId="5" fillId="0" borderId="25" xfId="0" applyNumberFormat="1" applyFont="1" applyBorder="1" applyAlignment="1">
      <alignment vertical="top" wrapText="1"/>
    </xf>
    <xf numFmtId="0" fontId="5" fillId="36" borderId="39" xfId="0" applyFont="1" applyFill="1" applyBorder="1" applyAlignment="1">
      <alignment vertical="center"/>
    </xf>
    <xf numFmtId="10" fontId="5" fillId="0" borderId="38" xfId="0" applyNumberFormat="1" applyFont="1" applyBorder="1" applyAlignment="1">
      <alignment horizontal="right" vertical="top" wrapText="1"/>
    </xf>
    <xf numFmtId="10" fontId="5" fillId="0" borderId="40" xfId="0" applyNumberFormat="1" applyFont="1" applyBorder="1" applyAlignment="1">
      <alignment horizontal="right" vertical="top" wrapText="1"/>
    </xf>
    <xf numFmtId="10" fontId="5" fillId="0" borderId="27" xfId="0" applyNumberFormat="1" applyFont="1" applyBorder="1" applyAlignment="1">
      <alignment vertical="top" wrapText="1"/>
    </xf>
    <xf numFmtId="3" fontId="5" fillId="0" borderId="40" xfId="0" applyNumberFormat="1" applyFont="1" applyBorder="1" applyAlignment="1">
      <alignment horizontal="right" vertical="top" wrapText="1"/>
    </xf>
    <xf numFmtId="3" fontId="5" fillId="0" borderId="27" xfId="0" applyNumberFormat="1" applyFont="1" applyBorder="1" applyAlignment="1">
      <alignment vertical="top" wrapText="1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10" fontId="5" fillId="0" borderId="41" xfId="0" applyNumberFormat="1" applyFont="1" applyBorder="1" applyAlignment="1">
      <alignment horizontal="right" vertical="top" wrapText="1"/>
    </xf>
    <xf numFmtId="10" fontId="5" fillId="0" borderId="43" xfId="0" applyNumberFormat="1" applyFont="1" applyBorder="1" applyAlignment="1">
      <alignment horizontal="right" vertical="top" wrapText="1"/>
    </xf>
    <xf numFmtId="10" fontId="5" fillId="0" borderId="34" xfId="0" applyNumberFormat="1" applyFont="1" applyBorder="1" applyAlignment="1">
      <alignment vertical="top" wrapText="1"/>
    </xf>
    <xf numFmtId="10" fontId="5" fillId="35" borderId="35" xfId="0" applyNumberFormat="1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top" wrapText="1"/>
    </xf>
    <xf numFmtId="182" fontId="5" fillId="0" borderId="0" xfId="0" applyNumberFormat="1" applyFont="1" applyBorder="1" applyAlignment="1">
      <alignment horizontal="right" vertical="top" wrapText="1"/>
    </xf>
    <xf numFmtId="182" fontId="6" fillId="0" borderId="0" xfId="0" applyNumberFormat="1" applyFont="1" applyFill="1" applyBorder="1" applyAlignment="1">
      <alignment horizontal="right" vertical="center"/>
    </xf>
    <xf numFmtId="0" fontId="6" fillId="36" borderId="15" xfId="0" applyFont="1" applyFill="1" applyBorder="1" applyAlignment="1">
      <alignment vertical="center" wrapText="1"/>
    </xf>
    <xf numFmtId="3" fontId="5" fillId="34" borderId="14" xfId="0" applyNumberFormat="1" applyFont="1" applyFill="1" applyBorder="1" applyAlignment="1">
      <alignment horizontal="right" vertical="center"/>
    </xf>
    <xf numFmtId="0" fontId="6" fillId="36" borderId="35" xfId="0" applyFont="1" applyFill="1" applyBorder="1" applyAlignment="1">
      <alignment vertical="center" wrapText="1"/>
    </xf>
    <xf numFmtId="0" fontId="5" fillId="36" borderId="15" xfId="0" applyFont="1" applyFill="1" applyBorder="1" applyAlignment="1">
      <alignment vertical="center" wrapText="1"/>
    </xf>
    <xf numFmtId="3" fontId="6" fillId="35" borderId="28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182" fontId="5" fillId="35" borderId="21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wrapText="1"/>
    </xf>
    <xf numFmtId="0" fontId="6" fillId="36" borderId="17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 horizontal="right" vertical="center"/>
    </xf>
    <xf numFmtId="0" fontId="5" fillId="36" borderId="21" xfId="0" applyFont="1" applyFill="1" applyBorder="1" applyAlignment="1">
      <alignment/>
    </xf>
    <xf numFmtId="182" fontId="5" fillId="35" borderId="20" xfId="0" applyNumberFormat="1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 wrapText="1"/>
    </xf>
    <xf numFmtId="3" fontId="6" fillId="35" borderId="20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/>
    </xf>
    <xf numFmtId="182" fontId="5" fillId="0" borderId="46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3" fontId="5" fillId="34" borderId="47" xfId="0" applyNumberFormat="1" applyFont="1" applyFill="1" applyBorder="1" applyAlignment="1">
      <alignment horizontal="right" vertical="center"/>
    </xf>
    <xf numFmtId="3" fontId="5" fillId="34" borderId="33" xfId="0" applyNumberFormat="1" applyFont="1" applyFill="1" applyBorder="1" applyAlignment="1">
      <alignment horizontal="right" vertical="center"/>
    </xf>
    <xf numFmtId="3" fontId="6" fillId="35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3" fontId="6" fillId="35" borderId="52" xfId="0" applyNumberFormat="1" applyFont="1" applyFill="1" applyBorder="1" applyAlignment="1">
      <alignment horizontal="right" vertical="center"/>
    </xf>
    <xf numFmtId="0" fontId="6" fillId="36" borderId="3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37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6" fillId="34" borderId="53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 wrapText="1"/>
    </xf>
    <xf numFmtId="3" fontId="5" fillId="34" borderId="53" xfId="0" applyNumberFormat="1" applyFont="1" applyFill="1" applyBorder="1" applyAlignment="1">
      <alignment horizontal="right" vertical="center" wrapText="1"/>
    </xf>
    <xf numFmtId="3" fontId="5" fillId="34" borderId="54" xfId="0" applyNumberFormat="1" applyFont="1" applyFill="1" applyBorder="1" applyAlignment="1">
      <alignment horizontal="right" vertical="center" wrapText="1"/>
    </xf>
    <xf numFmtId="0" fontId="5" fillId="36" borderId="44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55" xfId="0" applyFont="1" applyBorder="1" applyAlignment="1">
      <alignment horizontal="right" vertical="center" wrapText="1"/>
    </xf>
    <xf numFmtId="0" fontId="5" fillId="36" borderId="41" xfId="0" applyFont="1" applyFill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right" vertical="center" wrapText="1"/>
    </xf>
    <xf numFmtId="3" fontId="6" fillId="35" borderId="1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34" borderId="57" xfId="0" applyNumberFormat="1" applyFont="1" applyFill="1" applyBorder="1" applyAlignment="1">
      <alignment horizontal="right" vertical="center" wrapText="1"/>
    </xf>
    <xf numFmtId="3" fontId="6" fillId="35" borderId="58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6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34" borderId="5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right" vertical="center"/>
    </xf>
    <xf numFmtId="0" fontId="5" fillId="0" borderId="62" xfId="0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5" fillId="0" borderId="65" xfId="0" applyFont="1" applyBorder="1" applyAlignment="1">
      <alignment/>
    </xf>
    <xf numFmtId="0" fontId="5" fillId="0" borderId="65" xfId="0" applyFont="1" applyFill="1" applyBorder="1" applyAlignment="1">
      <alignment vertical="center" wrapText="1"/>
    </xf>
    <xf numFmtId="4" fontId="5" fillId="0" borderId="65" xfId="0" applyNumberFormat="1" applyFont="1" applyFill="1" applyBorder="1" applyAlignment="1">
      <alignment horizontal="right" vertical="center"/>
    </xf>
    <xf numFmtId="4" fontId="6" fillId="0" borderId="65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45" xfId="0" applyFont="1" applyFill="1" applyBorder="1" applyAlignment="1">
      <alignment horizontal="right" vertical="center"/>
    </xf>
    <xf numFmtId="3" fontId="6" fillId="35" borderId="66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6" fillId="35" borderId="5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7" xfId="0" applyFont="1" applyFill="1" applyBorder="1" applyAlignment="1">
      <alignment horizontal="right" vertical="center"/>
    </xf>
    <xf numFmtId="0" fontId="6" fillId="35" borderId="15" xfId="0" applyFont="1" applyFill="1" applyBorder="1" applyAlignment="1">
      <alignment horizontal="righ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69" xfId="0" applyFont="1" applyFill="1" applyBorder="1" applyAlignment="1">
      <alignment horizontal="right" vertical="center"/>
    </xf>
    <xf numFmtId="0" fontId="6" fillId="35" borderId="5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 vertical="center"/>
    </xf>
    <xf numFmtId="0" fontId="6" fillId="35" borderId="21" xfId="0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3" fontId="5" fillId="0" borderId="56" xfId="0" applyNumberFormat="1" applyFont="1" applyFill="1" applyBorder="1" applyAlignment="1">
      <alignment horizontal="right" vertical="center"/>
    </xf>
    <xf numFmtId="3" fontId="5" fillId="34" borderId="70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3" fontId="5" fillId="34" borderId="72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0" borderId="67" xfId="0" applyNumberFormat="1" applyFont="1" applyFill="1" applyBorder="1" applyAlignment="1">
      <alignment horizontal="right" vertical="center"/>
    </xf>
    <xf numFmtId="3" fontId="5" fillId="0" borderId="66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left" vertical="center" wrapText="1"/>
    </xf>
    <xf numFmtId="3" fontId="5" fillId="0" borderId="7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8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36" borderId="25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4" fontId="6" fillId="35" borderId="42" xfId="0" applyNumberFormat="1" applyFont="1" applyFill="1" applyBorder="1" applyAlignment="1">
      <alignment horizontal="right" vertical="center"/>
    </xf>
    <xf numFmtId="0" fontId="5" fillId="36" borderId="0" xfId="0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9" fillId="0" borderId="47" xfId="0" applyNumberFormat="1" applyFont="1" applyBorder="1" applyAlignment="1">
      <alignment vertical="center"/>
    </xf>
    <xf numFmtId="3" fontId="59" fillId="0" borderId="33" xfId="0" applyNumberFormat="1" applyFont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3" fontId="59" fillId="0" borderId="32" xfId="0" applyNumberFormat="1" applyFont="1" applyBorder="1" applyAlignment="1">
      <alignment/>
    </xf>
    <xf numFmtId="3" fontId="59" fillId="0" borderId="33" xfId="0" applyNumberFormat="1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35" borderId="67" xfId="0" applyFont="1" applyFill="1" applyBorder="1" applyAlignment="1">
      <alignment horizontal="left" vertical="top" wrapText="1"/>
    </xf>
    <xf numFmtId="3" fontId="59" fillId="0" borderId="14" xfId="0" applyNumberFormat="1" applyFont="1" applyBorder="1" applyAlignment="1">
      <alignment/>
    </xf>
    <xf numFmtId="3" fontId="59" fillId="0" borderId="49" xfId="0" applyNumberFormat="1" applyFont="1" applyBorder="1" applyAlignment="1">
      <alignment/>
    </xf>
    <xf numFmtId="3" fontId="6" fillId="35" borderId="67" xfId="0" applyNumberFormat="1" applyFont="1" applyFill="1" applyBorder="1" applyAlignment="1">
      <alignment horizontal="right" vertical="center"/>
    </xf>
    <xf numFmtId="0" fontId="5" fillId="35" borderId="66" xfId="0" applyFont="1" applyFill="1" applyBorder="1" applyAlignment="1">
      <alignment horizontal="left" vertical="center" wrapText="1"/>
    </xf>
    <xf numFmtId="3" fontId="59" fillId="0" borderId="29" xfId="0" applyNumberFormat="1" applyFont="1" applyBorder="1" applyAlignment="1">
      <alignment/>
    </xf>
    <xf numFmtId="3" fontId="59" fillId="0" borderId="19" xfId="0" applyNumberFormat="1" applyFont="1" applyBorder="1" applyAlignment="1">
      <alignment/>
    </xf>
    <xf numFmtId="0" fontId="6" fillId="35" borderId="5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3" fontId="6" fillId="34" borderId="53" xfId="0" applyNumberFormat="1" applyFont="1" applyFill="1" applyBorder="1" applyAlignment="1">
      <alignment horizontal="right" vertical="center"/>
    </xf>
    <xf numFmtId="0" fontId="5" fillId="36" borderId="28" xfId="0" applyFont="1" applyFill="1" applyBorder="1" applyAlignment="1">
      <alignment vertical="center"/>
    </xf>
    <xf numFmtId="0" fontId="5" fillId="36" borderId="28" xfId="0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" fillId="36" borderId="21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right" vertical="center"/>
    </xf>
    <xf numFmtId="3" fontId="59" fillId="0" borderId="61" xfId="0" applyNumberFormat="1" applyFont="1" applyBorder="1" applyAlignment="1">
      <alignment vertical="center"/>
    </xf>
    <xf numFmtId="0" fontId="5" fillId="36" borderId="35" xfId="0" applyFont="1" applyFill="1" applyBorder="1" applyAlignment="1">
      <alignment vertical="center"/>
    </xf>
    <xf numFmtId="0" fontId="5" fillId="36" borderId="35" xfId="0" applyFont="1" applyFill="1" applyBorder="1" applyAlignment="1">
      <alignment horizontal="right" vertical="center"/>
    </xf>
    <xf numFmtId="3" fontId="59" fillId="0" borderId="32" xfId="0" applyNumberFormat="1" applyFont="1" applyBorder="1" applyAlignment="1">
      <alignment vertical="center"/>
    </xf>
    <xf numFmtId="0" fontId="5" fillId="36" borderId="7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/>
    </xf>
    <xf numFmtId="10" fontId="5" fillId="0" borderId="23" xfId="0" applyNumberFormat="1" applyFont="1" applyFill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9" fontId="5" fillId="35" borderId="17" xfId="0" applyNumberFormat="1" applyFont="1" applyFill="1" applyBorder="1" applyAlignment="1">
      <alignment horizontal="right" vertical="center"/>
    </xf>
    <xf numFmtId="3" fontId="59" fillId="0" borderId="24" xfId="55" applyNumberFormat="1" applyFont="1" applyFill="1" applyBorder="1" applyAlignment="1">
      <alignment horizontal="right" wrapText="1"/>
      <protection/>
    </xf>
    <xf numFmtId="3" fontId="59" fillId="0" borderId="19" xfId="55" applyNumberFormat="1" applyFont="1" applyFill="1" applyBorder="1" applyAlignment="1">
      <alignment horizontal="right" wrapText="1"/>
      <protection/>
    </xf>
    <xf numFmtId="3" fontId="59" fillId="0" borderId="33" xfId="55" applyNumberFormat="1" applyFont="1" applyFill="1" applyBorder="1" applyAlignment="1">
      <alignment horizontal="right" wrapText="1"/>
      <protection/>
    </xf>
    <xf numFmtId="3" fontId="59" fillId="0" borderId="22" xfId="55" applyNumberFormat="1" applyFont="1" applyFill="1" applyBorder="1" applyAlignment="1">
      <alignment horizontal="right" wrapText="1"/>
      <protection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9" fontId="5" fillId="34" borderId="32" xfId="0" applyNumberFormat="1" applyFont="1" applyFill="1" applyBorder="1" applyAlignment="1">
      <alignment horizontal="right" vertical="center"/>
    </xf>
    <xf numFmtId="9" fontId="5" fillId="34" borderId="33" xfId="0" applyNumberFormat="1" applyFont="1" applyFill="1" applyBorder="1" applyAlignment="1">
      <alignment horizontal="right" vertical="center"/>
    </xf>
    <xf numFmtId="3" fontId="10" fillId="38" borderId="19" xfId="0" applyNumberFormat="1" applyFont="1" applyFill="1" applyBorder="1" applyAlignment="1">
      <alignment horizontal="right" vertical="center" wrapText="1"/>
    </xf>
    <xf numFmtId="182" fontId="5" fillId="35" borderId="31" xfId="0" applyNumberFormat="1" applyFont="1" applyFill="1" applyBorder="1" applyAlignment="1">
      <alignment horizontal="right" vertical="center"/>
    </xf>
    <xf numFmtId="0" fontId="10" fillId="38" borderId="19" xfId="0" applyFont="1" applyFill="1" applyBorder="1" applyAlignment="1">
      <alignment horizontal="right" vertical="center" wrapText="1"/>
    </xf>
    <xf numFmtId="3" fontId="10" fillId="38" borderId="24" xfId="0" applyNumberFormat="1" applyFont="1" applyFill="1" applyBorder="1" applyAlignment="1">
      <alignment horizontal="right" vertical="center" wrapText="1"/>
    </xf>
    <xf numFmtId="3" fontId="10" fillId="38" borderId="23" xfId="0" applyNumberFormat="1" applyFont="1" applyFill="1" applyBorder="1" applyAlignment="1">
      <alignment horizontal="right" vertical="center" wrapText="1"/>
    </xf>
    <xf numFmtId="182" fontId="5" fillId="0" borderId="29" xfId="0" applyNumberFormat="1" applyFont="1" applyFill="1" applyBorder="1" applyAlignment="1">
      <alignment horizontal="right" vertical="center"/>
    </xf>
    <xf numFmtId="0" fontId="10" fillId="38" borderId="29" xfId="0" applyFont="1" applyFill="1" applyBorder="1" applyAlignment="1">
      <alignment horizontal="right" vertical="center" wrapText="1"/>
    </xf>
    <xf numFmtId="0" fontId="5" fillId="36" borderId="37" xfId="0" applyFont="1" applyFill="1" applyBorder="1" applyAlignment="1">
      <alignment/>
    </xf>
    <xf numFmtId="0" fontId="5" fillId="38" borderId="19" xfId="0" applyFont="1" applyFill="1" applyBorder="1" applyAlignment="1">
      <alignment horizontal="right" vertical="center" wrapText="1"/>
    </xf>
    <xf numFmtId="3" fontId="5" fillId="38" borderId="19" xfId="0" applyNumberFormat="1" applyFont="1" applyFill="1" applyBorder="1" applyAlignment="1">
      <alignment horizontal="right" vertical="center" wrapText="1"/>
    </xf>
    <xf numFmtId="182" fontId="5" fillId="0" borderId="68" xfId="0" applyNumberFormat="1" applyFont="1" applyFill="1" applyBorder="1" applyAlignment="1">
      <alignment horizontal="right" vertical="center"/>
    </xf>
    <xf numFmtId="182" fontId="5" fillId="0" borderId="51" xfId="0" applyNumberFormat="1" applyFont="1" applyFill="1" applyBorder="1" applyAlignment="1">
      <alignment horizontal="right" vertical="center"/>
    </xf>
    <xf numFmtId="0" fontId="5" fillId="38" borderId="24" xfId="0" applyFont="1" applyFill="1" applyBorder="1" applyAlignment="1">
      <alignment horizontal="right" vertical="center" wrapText="1"/>
    </xf>
    <xf numFmtId="3" fontId="5" fillId="38" borderId="24" xfId="0" applyNumberFormat="1" applyFont="1" applyFill="1" applyBorder="1" applyAlignment="1">
      <alignment horizontal="right" vertical="center" wrapText="1"/>
    </xf>
    <xf numFmtId="3" fontId="5" fillId="34" borderId="48" xfId="0" applyNumberFormat="1" applyFont="1" applyFill="1" applyBorder="1" applyAlignment="1">
      <alignment horizontal="right" vertical="center"/>
    </xf>
    <xf numFmtId="182" fontId="5" fillId="34" borderId="47" xfId="0" applyNumberFormat="1" applyFont="1" applyFill="1" applyBorder="1" applyAlignment="1">
      <alignment horizontal="right" vertical="center"/>
    </xf>
    <xf numFmtId="182" fontId="5" fillId="34" borderId="33" xfId="0" applyNumberFormat="1" applyFont="1" applyFill="1" applyBorder="1" applyAlignment="1">
      <alignment horizontal="right" vertical="center"/>
    </xf>
    <xf numFmtId="0" fontId="5" fillId="36" borderId="75" xfId="0" applyFont="1" applyFill="1" applyBorder="1" applyAlignment="1">
      <alignment/>
    </xf>
    <xf numFmtId="0" fontId="5" fillId="39" borderId="76" xfId="0" applyFont="1" applyFill="1" applyBorder="1" applyAlignment="1">
      <alignment horizontal="right" vertical="center"/>
    </xf>
    <xf numFmtId="0" fontId="5" fillId="39" borderId="22" xfId="0" applyFont="1" applyFill="1" applyBorder="1" applyAlignment="1">
      <alignment horizontal="right" vertical="center" wrapText="1"/>
    </xf>
    <xf numFmtId="0" fontId="5" fillId="39" borderId="73" xfId="0" applyFont="1" applyFill="1" applyBorder="1" applyAlignment="1">
      <alignment horizontal="right" vertical="center"/>
    </xf>
    <xf numFmtId="2" fontId="5" fillId="39" borderId="22" xfId="0" applyNumberFormat="1" applyFont="1" applyFill="1" applyBorder="1" applyAlignment="1">
      <alignment horizontal="right" vertical="center" wrapText="1"/>
    </xf>
    <xf numFmtId="0" fontId="5" fillId="36" borderId="48" xfId="0" applyFont="1" applyFill="1" applyBorder="1" applyAlignment="1">
      <alignment vertical="center" wrapText="1"/>
    </xf>
    <xf numFmtId="0" fontId="5" fillId="36" borderId="47" xfId="0" applyFont="1" applyFill="1" applyBorder="1" applyAlignment="1">
      <alignment vertical="center" wrapText="1"/>
    </xf>
    <xf numFmtId="0" fontId="5" fillId="38" borderId="49" xfId="0" applyFont="1" applyFill="1" applyBorder="1" applyAlignment="1">
      <alignment horizontal="right" vertical="center" wrapText="1"/>
    </xf>
    <xf numFmtId="0" fontId="5" fillId="38" borderId="67" xfId="0" applyFont="1" applyFill="1" applyBorder="1" applyAlignment="1">
      <alignment horizontal="right" vertical="center" wrapText="1"/>
    </xf>
    <xf numFmtId="0" fontId="5" fillId="39" borderId="49" xfId="0" applyFont="1" applyFill="1" applyBorder="1" applyAlignment="1">
      <alignment horizontal="right" vertical="center" wrapText="1"/>
    </xf>
    <xf numFmtId="3" fontId="5" fillId="39" borderId="49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186" fontId="60" fillId="0" borderId="10" xfId="0" applyNumberFormat="1" applyFont="1" applyBorder="1" applyAlignment="1">
      <alignment vertical="center"/>
    </xf>
    <xf numFmtId="186" fontId="60" fillId="0" borderId="11" xfId="0" applyNumberFormat="1" applyFont="1" applyBorder="1" applyAlignment="1">
      <alignment vertical="center"/>
    </xf>
    <xf numFmtId="186" fontId="6" fillId="35" borderId="54" xfId="0" applyNumberFormat="1" applyFont="1" applyFill="1" applyBorder="1" applyAlignment="1">
      <alignment horizontal="center" vertical="center"/>
    </xf>
    <xf numFmtId="187" fontId="5" fillId="0" borderId="47" xfId="0" applyNumberFormat="1" applyFont="1" applyFill="1" applyBorder="1" applyAlignment="1">
      <alignment horizontal="right" vertical="center"/>
    </xf>
    <xf numFmtId="187" fontId="5" fillId="0" borderId="33" xfId="0" applyNumberFormat="1" applyFont="1" applyFill="1" applyBorder="1" applyAlignment="1">
      <alignment horizontal="right" vertical="center"/>
    </xf>
    <xf numFmtId="187" fontId="5" fillId="0" borderId="56" xfId="0" applyNumberFormat="1" applyFont="1" applyFill="1" applyBorder="1" applyAlignment="1">
      <alignment horizontal="right" vertical="center"/>
    </xf>
    <xf numFmtId="187" fontId="6" fillId="35" borderId="35" xfId="0" applyNumberFormat="1" applyFont="1" applyFill="1" applyBorder="1" applyAlignment="1">
      <alignment horizontal="right" vertical="center"/>
    </xf>
    <xf numFmtId="0" fontId="6" fillId="35" borderId="54" xfId="0" applyFont="1" applyFill="1" applyBorder="1" applyAlignment="1">
      <alignment horizontal="center" vertical="center"/>
    </xf>
    <xf numFmtId="187" fontId="6" fillId="35" borderId="31" xfId="0" applyNumberFormat="1" applyFont="1" applyFill="1" applyBorder="1" applyAlignment="1">
      <alignment horizontal="right" vertical="center"/>
    </xf>
    <xf numFmtId="3" fontId="5" fillId="34" borderId="46" xfId="0" applyNumberFormat="1" applyFont="1" applyFill="1" applyBorder="1" applyAlignment="1">
      <alignment horizontal="right" vertical="center"/>
    </xf>
    <xf numFmtId="3" fontId="5" fillId="34" borderId="28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3" fontId="5" fillId="0" borderId="4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51" xfId="0" applyNumberFormat="1" applyFont="1" applyFill="1" applyBorder="1" applyAlignment="1">
      <alignment horizontal="right" vertical="center"/>
    </xf>
    <xf numFmtId="3" fontId="5" fillId="0" borderId="6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7" xfId="0" applyFont="1" applyFill="1" applyBorder="1" applyAlignment="1">
      <alignment horizontal="right" vertical="center" wrapText="1"/>
    </xf>
    <xf numFmtId="187" fontId="5" fillId="0" borderId="47" xfId="0" applyNumberFormat="1" applyFont="1" applyBorder="1" applyAlignment="1">
      <alignment horizontal="right" vertical="center"/>
    </xf>
    <xf numFmtId="187" fontId="5" fillId="0" borderId="33" xfId="0" applyNumberFormat="1" applyFont="1" applyBorder="1" applyAlignment="1">
      <alignment horizontal="right" vertical="center" wrapText="1"/>
    </xf>
    <xf numFmtId="187" fontId="5" fillId="0" borderId="56" xfId="0" applyNumberFormat="1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 wrapText="1"/>
    </xf>
    <xf numFmtId="0" fontId="5" fillId="34" borderId="77" xfId="0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horizontal="right" vertical="center"/>
    </xf>
    <xf numFmtId="182" fontId="5" fillId="0" borderId="27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66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69" xfId="0" applyFont="1" applyBorder="1" applyAlignment="1">
      <alignment horizontal="right" vertical="center" wrapText="1"/>
    </xf>
    <xf numFmtId="0" fontId="5" fillId="36" borderId="39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vertical="center" wrapText="1"/>
    </xf>
    <xf numFmtId="0" fontId="61" fillId="40" borderId="0" xfId="0" applyFont="1" applyFill="1" applyAlignment="1">
      <alignment/>
    </xf>
    <xf numFmtId="0" fontId="6" fillId="35" borderId="36" xfId="0" applyFont="1" applyFill="1" applyBorder="1" applyAlignment="1">
      <alignment vertical="center" wrapText="1"/>
    </xf>
    <xf numFmtId="0" fontId="5" fillId="35" borderId="54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39" xfId="0" applyFont="1" applyFill="1" applyBorder="1" applyAlignment="1">
      <alignment vertical="center"/>
    </xf>
    <xf numFmtId="0" fontId="5" fillId="36" borderId="20" xfId="0" applyFont="1" applyFill="1" applyBorder="1" applyAlignment="1">
      <alignment vertical="center"/>
    </xf>
    <xf numFmtId="3" fontId="5" fillId="34" borderId="34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36" borderId="41" xfId="0" applyFont="1" applyFill="1" applyBorder="1" applyAlignment="1">
      <alignment vertical="center"/>
    </xf>
    <xf numFmtId="0" fontId="5" fillId="36" borderId="42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5" fillId="0" borderId="34" xfId="0" applyNumberFormat="1" applyFont="1" applyFill="1" applyBorder="1" applyAlignment="1">
      <alignment horizontal="right" vertical="center"/>
    </xf>
    <xf numFmtId="0" fontId="5" fillId="36" borderId="39" xfId="0" applyFont="1" applyFill="1" applyBorder="1" applyAlignment="1">
      <alignment wrapText="1"/>
    </xf>
    <xf numFmtId="0" fontId="5" fillId="36" borderId="20" xfId="0" applyFont="1" applyFill="1" applyBorder="1" applyAlignment="1">
      <alignment wrapText="1"/>
    </xf>
    <xf numFmtId="0" fontId="6" fillId="35" borderId="58" xfId="0" applyFont="1" applyFill="1" applyBorder="1" applyAlignment="1">
      <alignment vertical="center" wrapText="1"/>
    </xf>
    <xf numFmtId="0" fontId="5" fillId="0" borderId="6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2" fontId="5" fillId="34" borderId="34" xfId="0" applyNumberFormat="1" applyFont="1" applyFill="1" applyBorder="1" applyAlignment="1">
      <alignment horizontal="right" vertical="center"/>
    </xf>
    <xf numFmtId="182" fontId="5" fillId="34" borderId="78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0" fontId="5" fillId="0" borderId="24" xfId="0" applyNumberFormat="1" applyFont="1" applyFill="1" applyBorder="1" applyAlignment="1">
      <alignment horizontal="right" vertical="center"/>
    </xf>
    <xf numFmtId="10" fontId="5" fillId="0" borderId="40" xfId="0" applyNumberFormat="1" applyFont="1" applyFill="1" applyBorder="1" applyAlignment="1">
      <alignment horizontal="right" vertical="center"/>
    </xf>
    <xf numFmtId="0" fontId="6" fillId="35" borderId="64" xfId="0" applyFont="1" applyFill="1" applyBorder="1" applyAlignment="1">
      <alignment vertical="center" wrapText="1"/>
    </xf>
    <xf numFmtId="0" fontId="6" fillId="35" borderId="35" xfId="0" applyFont="1" applyFill="1" applyBorder="1" applyAlignment="1">
      <alignment vertical="center" wrapText="1"/>
    </xf>
    <xf numFmtId="182" fontId="5" fillId="0" borderId="51" xfId="0" applyNumberFormat="1" applyFont="1" applyFill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 wrapText="1"/>
    </xf>
    <xf numFmtId="0" fontId="5" fillId="0" borderId="67" xfId="0" applyFont="1" applyBorder="1" applyAlignment="1">
      <alignment horizontal="right" vertical="center" wrapText="1"/>
    </xf>
    <xf numFmtId="0" fontId="5" fillId="36" borderId="30" xfId="0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182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35" borderId="79" xfId="0" applyFont="1" applyFill="1" applyBorder="1" applyAlignment="1">
      <alignment vertical="center" wrapText="1"/>
    </xf>
    <xf numFmtId="0" fontId="5" fillId="35" borderId="72" xfId="0" applyFont="1" applyFill="1" applyBorder="1" applyAlignment="1">
      <alignment vertical="center" wrapText="1"/>
    </xf>
    <xf numFmtId="0" fontId="5" fillId="35" borderId="41" xfId="0" applyFont="1" applyFill="1" applyBorder="1" applyAlignment="1">
      <alignment vertical="center" wrapText="1"/>
    </xf>
    <xf numFmtId="0" fontId="5" fillId="35" borderId="42" xfId="0" applyFont="1" applyFill="1" applyBorder="1" applyAlignment="1">
      <alignment vertical="center" wrapText="1"/>
    </xf>
    <xf numFmtId="0" fontId="5" fillId="36" borderId="38" xfId="0" applyFont="1" applyFill="1" applyBorder="1" applyAlignment="1">
      <alignment horizontal="left" vertical="center"/>
    </xf>
    <xf numFmtId="0" fontId="5" fillId="36" borderId="44" xfId="0" applyFont="1" applyFill="1" applyBorder="1" applyAlignment="1">
      <alignment vertical="center"/>
    </xf>
    <xf numFmtId="0" fontId="5" fillId="36" borderId="37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10" fontId="5" fillId="0" borderId="22" xfId="0" applyNumberFormat="1" applyFont="1" applyFill="1" applyBorder="1" applyAlignment="1">
      <alignment horizontal="right" vertical="center"/>
    </xf>
    <xf numFmtId="10" fontId="5" fillId="0" borderId="43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vertical="center"/>
    </xf>
    <xf numFmtId="0" fontId="5" fillId="36" borderId="39" xfId="0" applyFont="1" applyFill="1" applyBorder="1" applyAlignment="1">
      <alignment horizontal="left" vertical="center"/>
    </xf>
    <xf numFmtId="3" fontId="6" fillId="34" borderId="25" xfId="0" applyNumberFormat="1" applyFont="1" applyFill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10" fontId="5" fillId="34" borderId="34" xfId="0" applyNumberFormat="1" applyFont="1" applyFill="1" applyBorder="1" applyAlignment="1">
      <alignment horizontal="right" vertical="center"/>
    </xf>
    <xf numFmtId="10" fontId="5" fillId="34" borderId="78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3" fontId="5" fillId="34" borderId="77" xfId="0" applyNumberFormat="1" applyFont="1" applyFill="1" applyBorder="1" applyAlignment="1">
      <alignment horizontal="right" vertical="center" wrapText="1"/>
    </xf>
    <xf numFmtId="0" fontId="5" fillId="0" borderId="60" xfId="0" applyFont="1" applyBorder="1" applyAlignment="1">
      <alignment horizontal="center"/>
    </xf>
    <xf numFmtId="0" fontId="5" fillId="36" borderId="29" xfId="0" applyFont="1" applyFill="1" applyBorder="1" applyAlignment="1">
      <alignment vertical="center"/>
    </xf>
    <xf numFmtId="0" fontId="5" fillId="36" borderId="27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 wrapText="1"/>
    </xf>
    <xf numFmtId="0" fontId="5" fillId="36" borderId="42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vertical="center" wrapText="1"/>
    </xf>
    <xf numFmtId="0" fontId="6" fillId="36" borderId="54" xfId="0" applyFont="1" applyFill="1" applyBorder="1" applyAlignment="1">
      <alignment vertical="center" wrapText="1"/>
    </xf>
    <xf numFmtId="0" fontId="5" fillId="36" borderId="26" xfId="0" applyFont="1" applyFill="1" applyBorder="1" applyAlignment="1">
      <alignment vertical="center"/>
    </xf>
    <xf numFmtId="0" fontId="5" fillId="36" borderId="59" xfId="0" applyFont="1" applyFill="1" applyBorder="1" applyAlignment="1">
      <alignment vertical="center" wrapText="1"/>
    </xf>
    <xf numFmtId="0" fontId="5" fillId="36" borderId="8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35" borderId="65" xfId="0" applyFont="1" applyFill="1" applyBorder="1" applyAlignment="1">
      <alignment vertical="center"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34" borderId="59" xfId="0" applyFont="1" applyFill="1" applyBorder="1" applyAlignment="1">
      <alignment vertical="center"/>
    </xf>
    <xf numFmtId="0" fontId="5" fillId="36" borderId="59" xfId="0" applyFont="1" applyFill="1" applyBorder="1" applyAlignment="1">
      <alignment vertical="center"/>
    </xf>
    <xf numFmtId="0" fontId="6" fillId="35" borderId="74" xfId="0" applyFont="1" applyFill="1" applyBorder="1" applyAlignment="1">
      <alignment vertical="center" wrapText="1"/>
    </xf>
    <xf numFmtId="0" fontId="6" fillId="35" borderId="41" xfId="0" applyFont="1" applyFill="1" applyBorder="1" applyAlignment="1">
      <alignment vertical="center" wrapText="1"/>
    </xf>
    <xf numFmtId="0" fontId="5" fillId="35" borderId="60" xfId="0" applyFont="1" applyFill="1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6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35" borderId="71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6" fillId="35" borderId="57" xfId="0" applyFont="1" applyFill="1" applyBorder="1" applyAlignment="1">
      <alignment vertical="center" wrapText="1"/>
    </xf>
    <xf numFmtId="0" fontId="5" fillId="35" borderId="5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36" borderId="30" xfId="0" applyFont="1" applyFill="1" applyBorder="1" applyAlignment="1">
      <alignment vertical="center"/>
    </xf>
    <xf numFmtId="0" fontId="5" fillId="36" borderId="78" xfId="0" applyFont="1" applyFill="1" applyBorder="1" applyAlignment="1">
      <alignment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31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54" xfId="0" applyFont="1" applyFill="1" applyBorder="1" applyAlignment="1">
      <alignment horizontal="left" vertical="center"/>
    </xf>
    <xf numFmtId="0" fontId="5" fillId="36" borderId="60" xfId="0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 wrapText="1"/>
    </xf>
    <xf numFmtId="186" fontId="5" fillId="0" borderId="77" xfId="0" applyNumberFormat="1" applyFont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36" borderId="57" xfId="0" applyFont="1" applyFill="1" applyBorder="1" applyAlignment="1">
      <alignment horizontal="center" vertical="center"/>
    </xf>
    <xf numFmtId="0" fontId="6" fillId="36" borderId="54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vertical="center" wrapText="1"/>
    </xf>
    <xf numFmtId="0" fontId="5" fillId="36" borderId="82" xfId="0" applyFont="1" applyFill="1" applyBorder="1" applyAlignment="1">
      <alignment vertical="center" wrapText="1"/>
    </xf>
    <xf numFmtId="0" fontId="5" fillId="36" borderId="44" xfId="0" applyFont="1" applyFill="1" applyBorder="1" applyAlignment="1">
      <alignment vertical="center" wrapText="1"/>
    </xf>
    <xf numFmtId="0" fontId="5" fillId="0" borderId="57" xfId="0" applyFont="1" applyBorder="1" applyAlignment="1">
      <alignment horizontal="center"/>
    </xf>
    <xf numFmtId="0" fontId="5" fillId="36" borderId="3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5" fillId="36" borderId="54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 wrapText="1"/>
    </xf>
    <xf numFmtId="0" fontId="5" fillId="36" borderId="54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/>
    </xf>
    <xf numFmtId="0" fontId="6" fillId="35" borderId="79" xfId="0" applyFont="1" applyFill="1" applyBorder="1" applyAlignment="1">
      <alignment horizontal="left" vertical="center"/>
    </xf>
    <xf numFmtId="0" fontId="6" fillId="35" borderId="72" xfId="0" applyFont="1" applyFill="1" applyBorder="1" applyAlignment="1">
      <alignment horizontal="left" vertical="center"/>
    </xf>
    <xf numFmtId="0" fontId="5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4" fillId="41" borderId="0" xfId="0" applyFont="1" applyFill="1" applyBorder="1" applyAlignment="1">
      <alignment horizontal="left" wrapText="1"/>
    </xf>
    <xf numFmtId="0" fontId="6" fillId="35" borderId="54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5" fillId="35" borderId="7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59" fillId="0" borderId="34" xfId="0" applyNumberFormat="1" applyFont="1" applyBorder="1" applyAlignment="1">
      <alignment horizontal="center"/>
    </xf>
    <xf numFmtId="3" fontId="59" fillId="0" borderId="31" xfId="0" applyNumberFormat="1" applyFont="1" applyBorder="1" applyAlignment="1">
      <alignment horizontal="center"/>
    </xf>
    <xf numFmtId="3" fontId="59" fillId="0" borderId="33" xfId="0" applyNumberFormat="1" applyFont="1" applyBorder="1" applyAlignment="1">
      <alignment horizontal="center" vertical="center"/>
    </xf>
    <xf numFmtId="3" fontId="59" fillId="0" borderId="34" xfId="0" applyNumberFormat="1" applyFont="1" applyBorder="1" applyAlignment="1">
      <alignment horizontal="center" vertical="center"/>
    </xf>
    <xf numFmtId="0" fontId="5" fillId="35" borderId="5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  <xf numFmtId="186" fontId="5" fillId="0" borderId="65" xfId="0" applyNumberFormat="1" applyFont="1" applyFill="1" applyBorder="1" applyAlignment="1">
      <alignment vertical="center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091408"/>
        <c:axId val="8060625"/>
      </c:bar3D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060625"/>
        <c:crosses val="autoZero"/>
        <c:auto val="1"/>
        <c:lblOffset val="100"/>
        <c:tickLblSkip val="1"/>
        <c:noMultiLvlLbl val="0"/>
      </c:catAx>
      <c:valAx>
        <c:axId val="8060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0914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2018
 Fachbereiche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17075"/>
          <c:w val="0.94125"/>
          <c:h val="0.73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56486710"/>
        <c:axId val="38618343"/>
      </c:bar3DChart>
      <c:catAx>
        <c:axId val="5648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618343"/>
        <c:crosses val="autoZero"/>
        <c:auto val="1"/>
        <c:lblOffset val="100"/>
        <c:tickLblSkip val="1"/>
        <c:noMultiLvlLbl val="0"/>
      </c:catAx>
      <c:valAx>
        <c:axId val="3861834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867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436762"/>
        <c:axId val="48930859"/>
      </c:bar3DChart>
      <c:catAx>
        <c:axId val="5436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8930859"/>
        <c:crosses val="autoZero"/>
        <c:auto val="1"/>
        <c:lblOffset val="100"/>
        <c:tickLblSkip val="1"/>
        <c:noMultiLvlLbl val="0"/>
      </c:catAx>
      <c:valAx>
        <c:axId val="48930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436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724548"/>
        <c:axId val="3976613"/>
      </c:bar3D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976613"/>
        <c:crosses val="autoZero"/>
        <c:auto val="1"/>
        <c:lblOffset val="100"/>
        <c:tickLblSkip val="1"/>
        <c:noMultiLvlLbl val="0"/>
      </c:catAx>
      <c:valAx>
        <c:axId val="3976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724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5789518"/>
        <c:axId val="53670207"/>
      </c:bar3D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3670207"/>
        <c:crosses val="autoZero"/>
        <c:auto val="1"/>
        <c:lblOffset val="100"/>
        <c:tickLblSkip val="1"/>
        <c:noMultiLvlLbl val="0"/>
      </c:catAx>
      <c:valAx>
        <c:axId val="5367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57895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269816"/>
        <c:axId val="52319481"/>
      </c:bar3D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319481"/>
        <c:crosses val="autoZero"/>
        <c:auto val="1"/>
        <c:lblOffset val="100"/>
        <c:tickLblSkip val="1"/>
        <c:noMultiLvlLbl val="0"/>
      </c:catAx>
      <c:valAx>
        <c:axId val="52319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3269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13282"/>
        <c:axId val="10019539"/>
      </c:bar3D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10019539"/>
        <c:crosses val="autoZero"/>
        <c:auto val="1"/>
        <c:lblOffset val="100"/>
        <c:tickLblSkip val="1"/>
        <c:noMultiLvlLbl val="0"/>
      </c:catAx>
      <c:valAx>
        <c:axId val="10019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113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2018</a:t>
            </a:r>
          </a:p>
        </c:rich>
      </c:tx>
      <c:layout>
        <c:manualLayout>
          <c:xMode val="factor"/>
          <c:yMode val="factor"/>
          <c:x val="-0.15025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725"/>
          <c:w val="0.4975"/>
          <c:h val="0.6452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325"/>
          <c:w val="0.16675"/>
          <c:h val="0.15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2018</a:t>
            </a:r>
          </a:p>
        </c:rich>
      </c:tx>
      <c:layout>
        <c:manualLayout>
          <c:xMode val="factor"/>
          <c:yMode val="factor"/>
          <c:x val="-0.073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2"/>
          <c:y val="0.294"/>
          <c:w val="0.33125"/>
          <c:h val="0.486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"/>
          <c:y val="0.28825"/>
          <c:w val="0.338"/>
          <c:h val="0.41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2018 -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83"/>
          <c:w val="0.966"/>
          <c:h val="0.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23066988"/>
        <c:axId val="6276301"/>
      </c:bar3D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6276301"/>
        <c:crosses val="autoZero"/>
        <c:auto val="1"/>
        <c:lblOffset val="100"/>
        <c:tickLblSkip val="1"/>
        <c:noMultiLvlLbl val="0"/>
      </c:catAx>
      <c:valAx>
        <c:axId val="627630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23066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0791825"/>
        <a:ext cx="9305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0791825"/>
        <a:ext cx="9248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5718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05275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16</xdr:row>
      <xdr:rowOff>66675</xdr:rowOff>
    </xdr:from>
    <xdr:to>
      <xdr:col>11</xdr:col>
      <xdr:colOff>685800</xdr:colOff>
      <xdr:row>33</xdr:row>
      <xdr:rowOff>142875</xdr:rowOff>
    </xdr:to>
    <xdr:graphicFrame>
      <xdr:nvGraphicFramePr>
        <xdr:cNvPr id="2" name="Diagramm 4"/>
        <xdr:cNvGraphicFramePr/>
      </xdr:nvGraphicFramePr>
      <xdr:xfrm>
        <a:off x="5715000" y="3181350"/>
        <a:ext cx="30099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56" sqref="A56:M56"/>
    </sheetView>
  </sheetViews>
  <sheetFormatPr defaultColWidth="11.421875" defaultRowHeight="12.75"/>
  <cols>
    <col min="1" max="1" width="11.28125" style="3" customWidth="1"/>
    <col min="2" max="2" width="13.8515625" style="3" bestFit="1" customWidth="1"/>
    <col min="3" max="3" width="10.00390625" style="3" bestFit="1" customWidth="1"/>
    <col min="4" max="4" width="9.7109375" style="3" bestFit="1" customWidth="1"/>
    <col min="5" max="5" width="11.140625" style="3" bestFit="1" customWidth="1"/>
    <col min="6" max="6" width="10.8515625" style="3" bestFit="1" customWidth="1"/>
    <col min="7" max="7" width="10.421875" style="3" bestFit="1" customWidth="1"/>
    <col min="8" max="8" width="10.28125" style="3" bestFit="1" customWidth="1"/>
    <col min="9" max="9" width="10.7109375" style="3" bestFit="1" customWidth="1"/>
    <col min="10" max="10" width="9.8515625" style="3" bestFit="1" customWidth="1"/>
    <col min="11" max="11" width="10.7109375" style="3" bestFit="1" customWidth="1"/>
    <col min="12" max="12" width="8.421875" style="3" bestFit="1" customWidth="1"/>
    <col min="13" max="13" width="11.8515625" style="3" bestFit="1" customWidth="1"/>
    <col min="14" max="16384" width="11.421875" style="3" customWidth="1"/>
  </cols>
  <sheetData>
    <row r="1" spans="1:13" s="1" customFormat="1" ht="48" customHeight="1">
      <c r="A1" s="339" t="s">
        <v>83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23" t="s">
        <v>7</v>
      </c>
      <c r="L4" s="324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6" t="s">
        <v>112</v>
      </c>
      <c r="B6" s="377"/>
      <c r="C6" s="12">
        <f>SUM(C8+C10)</f>
        <v>3604</v>
      </c>
      <c r="D6" s="12">
        <f>SUM(D8+D10)</f>
        <v>11256</v>
      </c>
      <c r="E6" s="12">
        <f aca="true" t="shared" si="0" ref="E6:J6">SUM(E8+E10)</f>
        <v>20896</v>
      </c>
      <c r="F6" s="12">
        <f t="shared" si="0"/>
        <v>20196</v>
      </c>
      <c r="G6" s="12">
        <f t="shared" si="0"/>
        <v>5044</v>
      </c>
      <c r="H6" s="12">
        <f t="shared" si="0"/>
        <v>20252</v>
      </c>
      <c r="I6" s="12">
        <f t="shared" si="0"/>
        <v>8585</v>
      </c>
      <c r="J6" s="12">
        <f t="shared" si="0"/>
        <v>5185</v>
      </c>
      <c r="K6" s="389">
        <f>SUM(K8+K10)</f>
        <v>15723</v>
      </c>
      <c r="L6" s="390"/>
      <c r="M6" s="13">
        <f>SUM(C6:K6)</f>
        <v>110741</v>
      </c>
    </row>
    <row r="7" spans="1:13" ht="21.75" customHeight="1" thickBot="1">
      <c r="A7" s="378"/>
      <c r="B7" s="379"/>
      <c r="C7" s="14">
        <f>SUM(C6/M6)</f>
        <v>0.032544405414435484</v>
      </c>
      <c r="D7" s="14">
        <f>SUM(D6/M6)</f>
        <v>0.10164257140535123</v>
      </c>
      <c r="E7" s="14">
        <f>SUM(E6/M6)</f>
        <v>0.1886925348335305</v>
      </c>
      <c r="F7" s="14">
        <f>SUM(F6/M6)</f>
        <v>0.18237147939787432</v>
      </c>
      <c r="G7" s="14">
        <f>SUM(G6/M6)</f>
        <v>0.045547719453499606</v>
      </c>
      <c r="H7" s="14">
        <f>SUM(H6/M6)</f>
        <v>0.1828771638327268</v>
      </c>
      <c r="I7" s="14">
        <f>SUM(I6/M6)</f>
        <v>0.07752322987872604</v>
      </c>
      <c r="J7" s="14">
        <f>SUM(J6/M6)</f>
        <v>0.04682096061982464</v>
      </c>
      <c r="K7" s="391">
        <f>SUM(K6/M6)</f>
        <v>0.1419799351640314</v>
      </c>
      <c r="L7" s="392"/>
      <c r="M7" s="15">
        <f>SUM(C7:K7)</f>
        <v>1</v>
      </c>
    </row>
    <row r="8" spans="1:13" ht="15">
      <c r="A8" s="380" t="s">
        <v>9</v>
      </c>
      <c r="B8" s="381"/>
      <c r="C8" s="265">
        <v>2009</v>
      </c>
      <c r="D8" s="266">
        <v>6221</v>
      </c>
      <c r="E8" s="266">
        <v>11847</v>
      </c>
      <c r="F8" s="266">
        <v>12405</v>
      </c>
      <c r="G8" s="266">
        <v>2878</v>
      </c>
      <c r="H8" s="266">
        <v>11398</v>
      </c>
      <c r="I8" s="266">
        <v>5001</v>
      </c>
      <c r="J8" s="266">
        <v>3140</v>
      </c>
      <c r="K8" s="327">
        <v>8238</v>
      </c>
      <c r="L8" s="393"/>
      <c r="M8" s="80">
        <f>SUM(C8:K8)</f>
        <v>63137</v>
      </c>
    </row>
    <row r="9" spans="1:13" ht="15">
      <c r="A9" s="388" t="s">
        <v>13</v>
      </c>
      <c r="B9" s="346"/>
      <c r="C9" s="258">
        <f>SUM(C8/C6)</f>
        <v>0.5574361820199778</v>
      </c>
      <c r="D9" s="259">
        <f aca="true" t="shared" si="1" ref="D9:J9">SUM(D8/D6)</f>
        <v>0.552683013503909</v>
      </c>
      <c r="E9" s="259">
        <f t="shared" si="1"/>
        <v>0.5669506125574273</v>
      </c>
      <c r="F9" s="259">
        <f t="shared" si="1"/>
        <v>0.6142305407011289</v>
      </c>
      <c r="G9" s="259">
        <f t="shared" si="1"/>
        <v>0.570578905630452</v>
      </c>
      <c r="H9" s="259">
        <f t="shared" si="1"/>
        <v>0.5628086114951609</v>
      </c>
      <c r="I9" s="259">
        <f t="shared" si="1"/>
        <v>0.582527664531159</v>
      </c>
      <c r="J9" s="259">
        <f t="shared" si="1"/>
        <v>0.6055930568948891</v>
      </c>
      <c r="K9" s="363">
        <f>SUM(K8/K6)</f>
        <v>0.5239458118679642</v>
      </c>
      <c r="L9" s="364"/>
      <c r="M9" s="19">
        <f>SUM(M8/M6)</f>
        <v>0.5701321100586052</v>
      </c>
    </row>
    <row r="10" spans="1:13" ht="15">
      <c r="A10" s="388" t="s">
        <v>10</v>
      </c>
      <c r="B10" s="346"/>
      <c r="C10" s="267">
        <v>1595</v>
      </c>
      <c r="D10" s="268">
        <v>5035</v>
      </c>
      <c r="E10" s="268">
        <v>9049</v>
      </c>
      <c r="F10" s="268">
        <v>7791</v>
      </c>
      <c r="G10" s="268">
        <v>2166</v>
      </c>
      <c r="H10" s="268">
        <v>8854</v>
      </c>
      <c r="I10" s="268">
        <v>3584</v>
      </c>
      <c r="J10" s="268">
        <v>2045</v>
      </c>
      <c r="K10" s="342">
        <v>7485</v>
      </c>
      <c r="L10" s="394"/>
      <c r="M10" s="20">
        <f>SUM(C10:K10)</f>
        <v>47604</v>
      </c>
    </row>
    <row r="11" spans="1:13" ht="15.75" thickBot="1">
      <c r="A11" s="386" t="s">
        <v>13</v>
      </c>
      <c r="B11" s="387"/>
      <c r="C11" s="21">
        <f>SUM(C10/C6)</f>
        <v>0.4425638179800222</v>
      </c>
      <c r="D11" s="22">
        <f aca="true" t="shared" si="2" ref="D11:K11">SUM(D10/D6)</f>
        <v>0.447316986496091</v>
      </c>
      <c r="E11" s="22">
        <f t="shared" si="2"/>
        <v>0.43304938744257276</v>
      </c>
      <c r="F11" s="22">
        <f t="shared" si="2"/>
        <v>0.3857694592988711</v>
      </c>
      <c r="G11" s="22">
        <f t="shared" si="2"/>
        <v>0.42942109436954795</v>
      </c>
      <c r="H11" s="22">
        <f t="shared" si="2"/>
        <v>0.437191388504839</v>
      </c>
      <c r="I11" s="22">
        <f t="shared" si="2"/>
        <v>0.417472335468841</v>
      </c>
      <c r="J11" s="22">
        <f t="shared" si="2"/>
        <v>0.3944069431051109</v>
      </c>
      <c r="K11" s="384">
        <f t="shared" si="2"/>
        <v>0.47605418813203587</v>
      </c>
      <c r="L11" s="385"/>
      <c r="M11" s="15">
        <f>SUM(M10/M6)</f>
        <v>0.4298678899413948</v>
      </c>
    </row>
    <row r="12" spans="1:13" s="11" customFormat="1" ht="15" customHeight="1">
      <c r="A12" s="23" t="s">
        <v>65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s="11" customFormat="1" ht="15" customHeight="1" thickBo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11" customFormat="1" ht="15" customHeight="1" thickBot="1">
      <c r="A14" s="23"/>
      <c r="B14" s="24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26" t="s">
        <v>7</v>
      </c>
      <c r="L14" s="26" t="s">
        <v>82</v>
      </c>
      <c r="M14" s="8" t="s">
        <v>14</v>
      </c>
    </row>
    <row r="15" spans="1:13" ht="10.5" customHeight="1" thickBot="1">
      <c r="A15" s="375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</row>
    <row r="16" spans="1:13" ht="63.75" customHeight="1" thickBot="1">
      <c r="A16" s="340" t="s">
        <v>113</v>
      </c>
      <c r="B16" s="341"/>
      <c r="C16" s="28">
        <f>SUM(C17+C19)</f>
        <v>574</v>
      </c>
      <c r="D16" s="29">
        <f aca="true" t="shared" si="3" ref="D16:J16">SUM(D17+D19)</f>
        <v>1085</v>
      </c>
      <c r="E16" s="29">
        <f t="shared" si="3"/>
        <v>2898</v>
      </c>
      <c r="F16" s="29">
        <f t="shared" si="3"/>
        <v>3386</v>
      </c>
      <c r="G16" s="29">
        <f t="shared" si="3"/>
        <v>1674</v>
      </c>
      <c r="H16" s="29">
        <f t="shared" si="3"/>
        <v>2584</v>
      </c>
      <c r="I16" s="29">
        <f t="shared" si="3"/>
        <v>2036</v>
      </c>
      <c r="J16" s="29">
        <f t="shared" si="3"/>
        <v>1005</v>
      </c>
      <c r="K16" s="30">
        <f>SUM(K17+K19)</f>
        <v>4618</v>
      </c>
      <c r="L16" s="30">
        <f>SUM(L17+L19)</f>
        <v>140</v>
      </c>
      <c r="M16" s="31">
        <f>SUM(C16:L16)</f>
        <v>20000</v>
      </c>
    </row>
    <row r="17" spans="1:13" s="35" customFormat="1" ht="30" customHeight="1">
      <c r="A17" s="382" t="s">
        <v>15</v>
      </c>
      <c r="B17" s="383"/>
      <c r="C17" s="32">
        <v>119</v>
      </c>
      <c r="D17" s="33">
        <v>322</v>
      </c>
      <c r="E17" s="33">
        <v>610</v>
      </c>
      <c r="F17" s="33">
        <v>961</v>
      </c>
      <c r="G17" s="33">
        <v>246</v>
      </c>
      <c r="H17" s="33">
        <v>665</v>
      </c>
      <c r="I17" s="33">
        <v>413</v>
      </c>
      <c r="J17" s="33">
        <v>274</v>
      </c>
      <c r="K17" s="34">
        <v>628</v>
      </c>
      <c r="L17" s="34">
        <v>14</v>
      </c>
      <c r="M17" s="13">
        <f>SUM(C17:L17)</f>
        <v>4252</v>
      </c>
    </row>
    <row r="18" spans="1:13" ht="15">
      <c r="A18" s="337" t="s">
        <v>16</v>
      </c>
      <c r="B18" s="338"/>
      <c r="C18" s="36">
        <f>SUM(C17/C16)</f>
        <v>0.2073170731707317</v>
      </c>
      <c r="D18" s="37">
        <f>SUM(D17/D16)</f>
        <v>0.2967741935483871</v>
      </c>
      <c r="E18" s="37">
        <f aca="true" t="shared" si="4" ref="E18:K18">SUM(E17/E16)</f>
        <v>0.21048999309868874</v>
      </c>
      <c r="F18" s="37">
        <f t="shared" si="4"/>
        <v>0.28381571175428233</v>
      </c>
      <c r="G18" s="37">
        <f t="shared" si="4"/>
        <v>0.14695340501792115</v>
      </c>
      <c r="H18" s="37">
        <f t="shared" si="4"/>
        <v>0.25735294117647056</v>
      </c>
      <c r="I18" s="37">
        <f t="shared" si="4"/>
        <v>0.20284872298624754</v>
      </c>
      <c r="J18" s="37">
        <f t="shared" si="4"/>
        <v>0.272636815920398</v>
      </c>
      <c r="K18" s="38">
        <f t="shared" si="4"/>
        <v>0.13598960588999567</v>
      </c>
      <c r="L18" s="38">
        <f>SUM(L17/L16)</f>
        <v>0.1</v>
      </c>
      <c r="M18" s="39">
        <f>SUM(M17/M16)</f>
        <v>0.2126</v>
      </c>
    </row>
    <row r="19" spans="1:13" s="35" customFormat="1" ht="27.75" customHeight="1">
      <c r="A19" s="354" t="s">
        <v>17</v>
      </c>
      <c r="B19" s="355"/>
      <c r="C19" s="40">
        <v>455</v>
      </c>
      <c r="D19" s="41">
        <v>763</v>
      </c>
      <c r="E19" s="42">
        <v>2288</v>
      </c>
      <c r="F19" s="42">
        <v>2425</v>
      </c>
      <c r="G19" s="42">
        <v>1428</v>
      </c>
      <c r="H19" s="42">
        <v>1919</v>
      </c>
      <c r="I19" s="42">
        <v>1623</v>
      </c>
      <c r="J19" s="41">
        <v>731</v>
      </c>
      <c r="K19" s="43">
        <v>3990</v>
      </c>
      <c r="L19" s="43">
        <v>126</v>
      </c>
      <c r="M19" s="20">
        <f>SUM(C19:L19)</f>
        <v>15748</v>
      </c>
    </row>
    <row r="20" spans="1:13" ht="15">
      <c r="A20" s="337" t="s">
        <v>16</v>
      </c>
      <c r="B20" s="338"/>
      <c r="C20" s="36">
        <f>SUM(C19/C16)</f>
        <v>0.7926829268292683</v>
      </c>
      <c r="D20" s="37">
        <f aca="true" t="shared" si="5" ref="D20:K20">SUM(D19/D16)</f>
        <v>0.7032258064516129</v>
      </c>
      <c r="E20" s="37">
        <f t="shared" si="5"/>
        <v>0.7895100069013112</v>
      </c>
      <c r="F20" s="37">
        <f t="shared" si="5"/>
        <v>0.7161842882457177</v>
      </c>
      <c r="G20" s="37">
        <f t="shared" si="5"/>
        <v>0.8530465949820788</v>
      </c>
      <c r="H20" s="37">
        <f t="shared" si="5"/>
        <v>0.7426470588235294</v>
      </c>
      <c r="I20" s="37">
        <f t="shared" si="5"/>
        <v>0.7971512770137524</v>
      </c>
      <c r="J20" s="37">
        <f t="shared" si="5"/>
        <v>0.727363184079602</v>
      </c>
      <c r="K20" s="38">
        <f t="shared" si="5"/>
        <v>0.8640103941100044</v>
      </c>
      <c r="L20" s="38">
        <f>SUM(L19/L16)</f>
        <v>0.9</v>
      </c>
      <c r="M20" s="19">
        <f>SUM(M19/M16)</f>
        <v>0.7874</v>
      </c>
    </row>
    <row r="21" spans="1:13" ht="27.75" customHeight="1" thickBot="1">
      <c r="A21" s="372" t="s">
        <v>57</v>
      </c>
      <c r="B21" s="373"/>
      <c r="C21" s="46">
        <v>2440016</v>
      </c>
      <c r="D21" s="47">
        <v>4989167</v>
      </c>
      <c r="E21" s="47">
        <v>24639098</v>
      </c>
      <c r="F21" s="47">
        <v>24359454</v>
      </c>
      <c r="G21" s="47">
        <v>15279543</v>
      </c>
      <c r="H21" s="47">
        <v>15354111</v>
      </c>
      <c r="I21" s="47">
        <v>11606799</v>
      </c>
      <c r="J21" s="47">
        <v>7222006</v>
      </c>
      <c r="K21" s="48">
        <v>48519359</v>
      </c>
      <c r="L21" s="48">
        <v>660658</v>
      </c>
      <c r="M21" s="49">
        <f>SUM(C21:L21)</f>
        <v>155070211</v>
      </c>
    </row>
    <row r="22" spans="1:13" s="11" customFormat="1" ht="15" customHeight="1">
      <c r="A22" s="23" t="s">
        <v>66</v>
      </c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0.5" customHeight="1" thickBot="1">
      <c r="A23" s="351"/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</row>
    <row r="24" spans="1:13" ht="45" customHeight="1" thickBot="1">
      <c r="A24" s="340" t="s">
        <v>114</v>
      </c>
      <c r="B24" s="341"/>
      <c r="C24" s="53">
        <f>SUM(C25+C27)</f>
        <v>1587</v>
      </c>
      <c r="D24" s="54">
        <f aca="true" t="shared" si="6" ref="D24:K24">SUM(D25+D27)</f>
        <v>4111</v>
      </c>
      <c r="E24" s="54">
        <f t="shared" si="6"/>
        <v>13597</v>
      </c>
      <c r="F24" s="54">
        <f t="shared" si="6"/>
        <v>16783</v>
      </c>
      <c r="G24" s="54">
        <f t="shared" si="6"/>
        <v>7029</v>
      </c>
      <c r="H24" s="54">
        <f t="shared" si="6"/>
        <v>10688</v>
      </c>
      <c r="I24" s="54">
        <f t="shared" si="6"/>
        <v>6516</v>
      </c>
      <c r="J24" s="55">
        <f t="shared" si="6"/>
        <v>3773</v>
      </c>
      <c r="K24" s="56">
        <f t="shared" si="6"/>
        <v>33289</v>
      </c>
      <c r="L24" s="56">
        <f>SUM(L25+L27)</f>
        <v>242</v>
      </c>
      <c r="M24" s="31">
        <f>SUM(C24:L24)</f>
        <v>97615</v>
      </c>
    </row>
    <row r="25" spans="1:13" ht="15">
      <c r="A25" s="343" t="s">
        <v>18</v>
      </c>
      <c r="B25" s="344"/>
      <c r="C25" s="58">
        <v>887</v>
      </c>
      <c r="D25" s="59">
        <v>2725</v>
      </c>
      <c r="E25" s="59">
        <v>7405</v>
      </c>
      <c r="F25" s="59">
        <v>10586</v>
      </c>
      <c r="G25" s="59">
        <v>3258</v>
      </c>
      <c r="H25" s="59">
        <v>6688</v>
      </c>
      <c r="I25" s="59">
        <v>3591</v>
      </c>
      <c r="J25" s="59">
        <v>1986</v>
      </c>
      <c r="K25" s="60">
        <v>21365</v>
      </c>
      <c r="L25" s="60">
        <v>54</v>
      </c>
      <c r="M25" s="13">
        <f>SUM(C25:L25)</f>
        <v>58545</v>
      </c>
    </row>
    <row r="26" spans="1:13" ht="15">
      <c r="A26" s="345" t="s">
        <v>16</v>
      </c>
      <c r="B26" s="346"/>
      <c r="C26" s="62">
        <f>SUM(C25/C24)</f>
        <v>0.5589161940768747</v>
      </c>
      <c r="D26" s="63">
        <f aca="true" t="shared" si="7" ref="D26:K26">SUM(D25/D24)</f>
        <v>0.6628557528581853</v>
      </c>
      <c r="E26" s="63">
        <f t="shared" si="7"/>
        <v>0.5446054276678679</v>
      </c>
      <c r="F26" s="63">
        <f t="shared" si="7"/>
        <v>0.6307573139486385</v>
      </c>
      <c r="G26" s="63">
        <f t="shared" si="7"/>
        <v>0.46350832266325226</v>
      </c>
      <c r="H26" s="63">
        <f t="shared" si="7"/>
        <v>0.625748502994012</v>
      </c>
      <c r="I26" s="63">
        <f t="shared" si="7"/>
        <v>0.5511049723756906</v>
      </c>
      <c r="J26" s="63">
        <f t="shared" si="7"/>
        <v>0.5263715875960774</v>
      </c>
      <c r="K26" s="64">
        <f t="shared" si="7"/>
        <v>0.6418035987863859</v>
      </c>
      <c r="L26" s="64">
        <f>SUM(L25/L24)</f>
        <v>0.2231404958677686</v>
      </c>
      <c r="M26" s="19">
        <f>SUM(M25/M24)</f>
        <v>0.5997541361471085</v>
      </c>
    </row>
    <row r="27" spans="1:13" ht="15">
      <c r="A27" s="345" t="s">
        <v>19</v>
      </c>
      <c r="B27" s="346"/>
      <c r="C27" s="58">
        <v>700</v>
      </c>
      <c r="D27" s="65">
        <v>1386</v>
      </c>
      <c r="E27" s="65">
        <v>6192</v>
      </c>
      <c r="F27" s="65">
        <v>6197</v>
      </c>
      <c r="G27" s="65">
        <v>3771</v>
      </c>
      <c r="H27" s="65">
        <v>4000</v>
      </c>
      <c r="I27" s="65">
        <v>2925</v>
      </c>
      <c r="J27" s="65">
        <v>1787</v>
      </c>
      <c r="K27" s="66">
        <v>11924</v>
      </c>
      <c r="L27" s="66">
        <v>188</v>
      </c>
      <c r="M27" s="20">
        <f>SUM(C27:L27)</f>
        <v>39070</v>
      </c>
    </row>
    <row r="28" spans="1:13" ht="15.75" thickBot="1">
      <c r="A28" s="349" t="s">
        <v>16</v>
      </c>
      <c r="B28" s="350"/>
      <c r="C28" s="69">
        <f>SUM(C27/C24)</f>
        <v>0.4410838059231254</v>
      </c>
      <c r="D28" s="70">
        <f aca="true" t="shared" si="8" ref="D28:K28">SUM(D27/D24)</f>
        <v>0.3371442471418146</v>
      </c>
      <c r="E28" s="70">
        <f t="shared" si="8"/>
        <v>0.4553945723321321</v>
      </c>
      <c r="F28" s="70">
        <f t="shared" si="8"/>
        <v>0.3692426860513615</v>
      </c>
      <c r="G28" s="70">
        <f t="shared" si="8"/>
        <v>0.5364916773367477</v>
      </c>
      <c r="H28" s="70">
        <f t="shared" si="8"/>
        <v>0.37425149700598803</v>
      </c>
      <c r="I28" s="70">
        <f t="shared" si="8"/>
        <v>0.4488950276243094</v>
      </c>
      <c r="J28" s="70">
        <f t="shared" si="8"/>
        <v>0.4736284124039226</v>
      </c>
      <c r="K28" s="71">
        <f t="shared" si="8"/>
        <v>0.3581964012136141</v>
      </c>
      <c r="L28" s="71">
        <f>SUM(L27/L24)</f>
        <v>0.7768595041322314</v>
      </c>
      <c r="M28" s="72">
        <f>SUM(M27/M24)</f>
        <v>0.40024586385289146</v>
      </c>
    </row>
    <row r="29" spans="1:13" s="11" customFormat="1" ht="15" customHeight="1">
      <c r="A29" s="23" t="s">
        <v>66</v>
      </c>
      <c r="B29" s="2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25"/>
    </row>
    <row r="30" spans="1:13" s="11" customFormat="1" ht="15" customHeight="1" thickBot="1">
      <c r="A30" s="23"/>
      <c r="B30" s="24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25"/>
    </row>
    <row r="31" spans="1:13" s="11" customFormat="1" ht="15" customHeight="1" thickBot="1">
      <c r="A31" s="23"/>
      <c r="B31" s="24"/>
      <c r="C31" s="5" t="s">
        <v>0</v>
      </c>
      <c r="D31" s="6" t="s">
        <v>1</v>
      </c>
      <c r="E31" s="6" t="s">
        <v>2</v>
      </c>
      <c r="F31" s="6" t="s">
        <v>3</v>
      </c>
      <c r="G31" s="6" t="s">
        <v>4</v>
      </c>
      <c r="H31" s="6" t="s">
        <v>5</v>
      </c>
      <c r="I31" s="6" t="s">
        <v>8</v>
      </c>
      <c r="J31" s="6" t="s">
        <v>6</v>
      </c>
      <c r="K31" s="323" t="s">
        <v>7</v>
      </c>
      <c r="L31" s="324"/>
      <c r="M31" s="8" t="s">
        <v>14</v>
      </c>
    </row>
    <row r="32" spans="1:13" ht="10.5" customHeight="1" thickBot="1">
      <c r="A32" s="27"/>
      <c r="B32" s="2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</row>
    <row r="33" spans="1:13" ht="15">
      <c r="A33" s="356" t="s">
        <v>115</v>
      </c>
      <c r="B33" s="76" t="s">
        <v>54</v>
      </c>
      <c r="C33" s="77">
        <f>SUM(C35+C37)</f>
        <v>2075</v>
      </c>
      <c r="D33" s="77">
        <f aca="true" t="shared" si="9" ref="D33:J33">SUM(D35+D37)</f>
        <v>5214</v>
      </c>
      <c r="E33" s="77">
        <f t="shared" si="9"/>
        <v>12275</v>
      </c>
      <c r="F33" s="77">
        <f t="shared" si="9"/>
        <v>12547</v>
      </c>
      <c r="G33" s="77">
        <f t="shared" si="9"/>
        <v>3125</v>
      </c>
      <c r="H33" s="77">
        <f t="shared" si="9"/>
        <v>11047</v>
      </c>
      <c r="I33" s="77">
        <f t="shared" si="9"/>
        <v>5049</v>
      </c>
      <c r="J33" s="77">
        <f t="shared" si="9"/>
        <v>2621</v>
      </c>
      <c r="K33" s="361">
        <f>SUM(K35+K37)</f>
        <v>8429</v>
      </c>
      <c r="L33" s="369"/>
      <c r="M33" s="13">
        <f>SUM(C33:K33)</f>
        <v>62382</v>
      </c>
    </row>
    <row r="34" spans="1:13" ht="15.75" thickBot="1">
      <c r="A34" s="357"/>
      <c r="B34" s="78" t="s">
        <v>16</v>
      </c>
      <c r="C34" s="269">
        <f>SUM(C33/C45)</f>
        <v>0.5757491675915649</v>
      </c>
      <c r="D34" s="270">
        <f aca="true" t="shared" si="10" ref="D34:I34">SUM(D33/D45)</f>
        <v>0.4632196162046908</v>
      </c>
      <c r="E34" s="270">
        <f t="shared" si="10"/>
        <v>0.5874330015313936</v>
      </c>
      <c r="F34" s="270">
        <f t="shared" si="10"/>
        <v>0.6212616359675183</v>
      </c>
      <c r="G34" s="270">
        <f t="shared" si="10"/>
        <v>0.6195479777954005</v>
      </c>
      <c r="H34" s="270">
        <f t="shared" si="10"/>
        <v>0.5454769899269208</v>
      </c>
      <c r="I34" s="270">
        <f t="shared" si="10"/>
        <v>0.5881188118811881</v>
      </c>
      <c r="J34" s="270">
        <f>SUM(J33/J45)</f>
        <v>0.50549662487946</v>
      </c>
      <c r="K34" s="359">
        <f>SUM(K33/K45)</f>
        <v>0.5360936208102779</v>
      </c>
      <c r="L34" s="360"/>
      <c r="M34" s="260">
        <f>SUM(M33/M45)</f>
        <v>0.5633144002672903</v>
      </c>
    </row>
    <row r="35" spans="1:13" ht="15">
      <c r="A35" s="357"/>
      <c r="B35" s="79" t="s">
        <v>9</v>
      </c>
      <c r="C35" s="275">
        <v>1185</v>
      </c>
      <c r="D35" s="274">
        <v>2947</v>
      </c>
      <c r="E35" s="274">
        <v>7042</v>
      </c>
      <c r="F35" s="274">
        <v>7815</v>
      </c>
      <c r="G35" s="274">
        <v>1847</v>
      </c>
      <c r="H35" s="274">
        <v>6395</v>
      </c>
      <c r="I35" s="274">
        <v>2962</v>
      </c>
      <c r="J35" s="274">
        <v>1659</v>
      </c>
      <c r="K35" s="327">
        <v>4471</v>
      </c>
      <c r="L35" s="327"/>
      <c r="M35" s="87">
        <f>SUM(C35:K35)</f>
        <v>36323</v>
      </c>
    </row>
    <row r="36" spans="1:13" ht="15">
      <c r="A36" s="357"/>
      <c r="B36" s="81" t="s">
        <v>16</v>
      </c>
      <c r="C36" s="276">
        <f>SUM(C35/C33)</f>
        <v>0.5710843373493976</v>
      </c>
      <c r="D36" s="82">
        <f aca="true" t="shared" si="11" ref="D36:I36">SUM(D35/D33)</f>
        <v>0.5652090525508247</v>
      </c>
      <c r="E36" s="82">
        <f t="shared" si="11"/>
        <v>0.5736863543788188</v>
      </c>
      <c r="F36" s="82">
        <f t="shared" si="11"/>
        <v>0.6228580537180203</v>
      </c>
      <c r="G36" s="82">
        <f t="shared" si="11"/>
        <v>0.59104</v>
      </c>
      <c r="H36" s="82">
        <f t="shared" si="11"/>
        <v>0.5788901964334209</v>
      </c>
      <c r="I36" s="82">
        <f t="shared" si="11"/>
        <v>0.5866508219449396</v>
      </c>
      <c r="J36" s="82">
        <f>SUM(J35/J33)</f>
        <v>0.6329645173597863</v>
      </c>
      <c r="K36" s="374">
        <f>SUM(K35/K33)</f>
        <v>0.5304306560683355</v>
      </c>
      <c r="L36" s="374"/>
      <c r="M36" s="89">
        <f>SUM(M35/M33)</f>
        <v>0.5822673207014843</v>
      </c>
    </row>
    <row r="37" spans="1:13" ht="15">
      <c r="A37" s="357"/>
      <c r="B37" s="81" t="s">
        <v>10</v>
      </c>
      <c r="C37" s="277">
        <v>890</v>
      </c>
      <c r="D37" s="271">
        <v>2267</v>
      </c>
      <c r="E37" s="271">
        <v>5233</v>
      </c>
      <c r="F37" s="271">
        <v>4732</v>
      </c>
      <c r="G37" s="271">
        <v>1278</v>
      </c>
      <c r="H37" s="271">
        <v>4652</v>
      </c>
      <c r="I37" s="271">
        <v>2087</v>
      </c>
      <c r="J37" s="273">
        <v>962</v>
      </c>
      <c r="K37" s="342">
        <v>3958</v>
      </c>
      <c r="L37" s="342"/>
      <c r="M37" s="91">
        <f>SUM(C37:K37)</f>
        <v>26059</v>
      </c>
    </row>
    <row r="38" spans="1:13" ht="15.75" thickBot="1">
      <c r="A38" s="357"/>
      <c r="B38" s="84" t="s">
        <v>16</v>
      </c>
      <c r="C38" s="281">
        <f>SUM(C37/C33)</f>
        <v>0.42891566265060244</v>
      </c>
      <c r="D38" s="282">
        <f aca="true" t="shared" si="12" ref="D38:I38">SUM(D37/D33)</f>
        <v>0.4347909474491753</v>
      </c>
      <c r="E38" s="282">
        <f t="shared" si="12"/>
        <v>0.42631364562118124</v>
      </c>
      <c r="F38" s="282">
        <f t="shared" si="12"/>
        <v>0.3771419462819798</v>
      </c>
      <c r="G38" s="282">
        <f t="shared" si="12"/>
        <v>0.40896</v>
      </c>
      <c r="H38" s="282">
        <f t="shared" si="12"/>
        <v>0.4211098035665792</v>
      </c>
      <c r="I38" s="282">
        <f t="shared" si="12"/>
        <v>0.4133491780550604</v>
      </c>
      <c r="J38" s="282">
        <f>SUM(J37/J33)</f>
        <v>0.3670354826402137</v>
      </c>
      <c r="K38" s="367">
        <f>SUM(K37/K33)</f>
        <v>0.4695693439316645</v>
      </c>
      <c r="L38" s="368"/>
      <c r="M38" s="272">
        <f>SUM(M37/M33)</f>
        <v>0.4177326792985156</v>
      </c>
    </row>
    <row r="39" spans="1:13" ht="30">
      <c r="A39" s="357"/>
      <c r="B39" s="85" t="s">
        <v>55</v>
      </c>
      <c r="C39" s="285">
        <f>SUM(C41+C43)</f>
        <v>1529</v>
      </c>
      <c r="D39" s="77">
        <f aca="true" t="shared" si="13" ref="D39:J39">SUM(D41+D43)</f>
        <v>6042</v>
      </c>
      <c r="E39" s="77">
        <f t="shared" si="13"/>
        <v>8621</v>
      </c>
      <c r="F39" s="77">
        <f t="shared" si="13"/>
        <v>7649</v>
      </c>
      <c r="G39" s="77">
        <f t="shared" si="13"/>
        <v>1919</v>
      </c>
      <c r="H39" s="77">
        <f t="shared" si="13"/>
        <v>9205</v>
      </c>
      <c r="I39" s="77">
        <f t="shared" si="13"/>
        <v>3536</v>
      </c>
      <c r="J39" s="77">
        <f t="shared" si="13"/>
        <v>2564</v>
      </c>
      <c r="K39" s="361">
        <f>SUM(K41+K43)</f>
        <v>7294</v>
      </c>
      <c r="L39" s="362"/>
      <c r="M39" s="13">
        <f>SUM(C39:K39)</f>
        <v>48359</v>
      </c>
    </row>
    <row r="40" spans="1:13" ht="15.75" thickBot="1">
      <c r="A40" s="357"/>
      <c r="B40" s="86" t="s">
        <v>16</v>
      </c>
      <c r="C40" s="286">
        <f>SUM(C39/C45)</f>
        <v>0.4242508324084351</v>
      </c>
      <c r="D40" s="287">
        <f aca="true" t="shared" si="14" ref="D40:I40">SUM(D39/D45)</f>
        <v>0.5367803837953091</v>
      </c>
      <c r="E40" s="287">
        <f t="shared" si="14"/>
        <v>0.41256699846860645</v>
      </c>
      <c r="F40" s="287">
        <f t="shared" si="14"/>
        <v>0.3787383640324817</v>
      </c>
      <c r="G40" s="287">
        <f t="shared" si="14"/>
        <v>0.3804520222045995</v>
      </c>
      <c r="H40" s="287">
        <f t="shared" si="14"/>
        <v>0.4545230100730792</v>
      </c>
      <c r="I40" s="287">
        <f t="shared" si="14"/>
        <v>0.41188118811881186</v>
      </c>
      <c r="J40" s="287">
        <f>SUM(J39/J45)</f>
        <v>0.49450337512054005</v>
      </c>
      <c r="K40" s="353">
        <f>SUM(K39/K45)</f>
        <v>0.46390637918972205</v>
      </c>
      <c r="L40" s="348"/>
      <c r="M40" s="83">
        <f>SUM(M39/M45)</f>
        <v>0.43668559973270965</v>
      </c>
    </row>
    <row r="41" spans="1:13" ht="15">
      <c r="A41" s="357"/>
      <c r="B41" s="278" t="s">
        <v>9</v>
      </c>
      <c r="C41" s="283">
        <v>824</v>
      </c>
      <c r="D41" s="284">
        <v>3274</v>
      </c>
      <c r="E41" s="284">
        <v>4805</v>
      </c>
      <c r="F41" s="284">
        <v>4590</v>
      </c>
      <c r="G41" s="284">
        <v>1031</v>
      </c>
      <c r="H41" s="284">
        <v>5003</v>
      </c>
      <c r="I41" s="284">
        <v>2039</v>
      </c>
      <c r="J41" s="284">
        <v>1481</v>
      </c>
      <c r="K41" s="327">
        <v>3767</v>
      </c>
      <c r="L41" s="328"/>
      <c r="M41" s="87">
        <f>SUM(C41:K41)</f>
        <v>26814</v>
      </c>
    </row>
    <row r="42" spans="1:13" ht="15">
      <c r="A42" s="357"/>
      <c r="B42" s="88" t="s">
        <v>16</v>
      </c>
      <c r="C42" s="93">
        <f>SUM(C41/C39)</f>
        <v>0.538914323086985</v>
      </c>
      <c r="D42" s="94">
        <f aca="true" t="shared" si="15" ref="D42:I42">SUM(D41/D39)</f>
        <v>0.5418735518040384</v>
      </c>
      <c r="E42" s="94">
        <f t="shared" si="15"/>
        <v>0.5573599350423385</v>
      </c>
      <c r="F42" s="94">
        <f t="shared" si="15"/>
        <v>0.6000784416263564</v>
      </c>
      <c r="G42" s="94">
        <f t="shared" si="15"/>
        <v>0.5372589890568004</v>
      </c>
      <c r="H42" s="94">
        <f t="shared" si="15"/>
        <v>0.5435089625203694</v>
      </c>
      <c r="I42" s="94">
        <f t="shared" si="15"/>
        <v>0.5766402714932126</v>
      </c>
      <c r="J42" s="94">
        <f>SUM(J41/J39)</f>
        <v>0.577613104524181</v>
      </c>
      <c r="K42" s="329">
        <f>K41/K39</f>
        <v>0.516451878256101</v>
      </c>
      <c r="L42" s="330"/>
      <c r="M42" s="89">
        <f>SUM(M41/M39)</f>
        <v>0.5544779668727641</v>
      </c>
    </row>
    <row r="43" spans="1:13" ht="15">
      <c r="A43" s="357"/>
      <c r="B43" s="288" t="s">
        <v>10</v>
      </c>
      <c r="C43" s="279">
        <v>705</v>
      </c>
      <c r="D43" s="280">
        <v>2768</v>
      </c>
      <c r="E43" s="280">
        <v>3816</v>
      </c>
      <c r="F43" s="280">
        <v>3059</v>
      </c>
      <c r="G43" s="279">
        <v>888</v>
      </c>
      <c r="H43" s="280">
        <v>4202</v>
      </c>
      <c r="I43" s="280">
        <v>1497</v>
      </c>
      <c r="J43" s="280">
        <v>1083</v>
      </c>
      <c r="K43" s="331">
        <v>3527</v>
      </c>
      <c r="L43" s="332"/>
      <c r="M43" s="91">
        <f>SUM(C43:K43)</f>
        <v>21545</v>
      </c>
    </row>
    <row r="44" spans="1:13" ht="15.75" thickBot="1">
      <c r="A44" s="357"/>
      <c r="B44" s="92" t="s">
        <v>16</v>
      </c>
      <c r="C44" s="93">
        <f>SUM(C43/C39)</f>
        <v>0.46108567691301505</v>
      </c>
      <c r="D44" s="94">
        <f aca="true" t="shared" si="16" ref="D44:I44">SUM(D43/D39)</f>
        <v>0.4581264481959616</v>
      </c>
      <c r="E44" s="94">
        <f t="shared" si="16"/>
        <v>0.4426400649576615</v>
      </c>
      <c r="F44" s="94">
        <f t="shared" si="16"/>
        <v>0.3999215583736436</v>
      </c>
      <c r="G44" s="94">
        <f t="shared" si="16"/>
        <v>0.4627410109431996</v>
      </c>
      <c r="H44" s="94">
        <f t="shared" si="16"/>
        <v>0.45649103747963066</v>
      </c>
      <c r="I44" s="94">
        <f t="shared" si="16"/>
        <v>0.4233597285067873</v>
      </c>
      <c r="J44" s="94">
        <f>SUM(J43/J39)</f>
        <v>0.42238689547581904</v>
      </c>
      <c r="K44" s="329">
        <f>K43/K39</f>
        <v>0.4835481217438991</v>
      </c>
      <c r="L44" s="330"/>
      <c r="M44" s="89">
        <f>SUM(M43/M39)</f>
        <v>0.4455220331272359</v>
      </c>
    </row>
    <row r="45" spans="1:13" ht="15.75" thickBot="1">
      <c r="A45" s="358"/>
      <c r="B45" s="95" t="s">
        <v>56</v>
      </c>
      <c r="C45" s="96">
        <f>SUM(C33+C39)</f>
        <v>3604</v>
      </c>
      <c r="D45" s="97">
        <f aca="true" t="shared" si="17" ref="D45:I45">SUM(D33+D39)</f>
        <v>11256</v>
      </c>
      <c r="E45" s="97">
        <f t="shared" si="17"/>
        <v>20896</v>
      </c>
      <c r="F45" s="97">
        <f t="shared" si="17"/>
        <v>20196</v>
      </c>
      <c r="G45" s="97">
        <f t="shared" si="17"/>
        <v>5044</v>
      </c>
      <c r="H45" s="97">
        <f t="shared" si="17"/>
        <v>20252</v>
      </c>
      <c r="I45" s="97">
        <f t="shared" si="17"/>
        <v>8585</v>
      </c>
      <c r="J45" s="97">
        <f>SUM(J33+J39)</f>
        <v>5185</v>
      </c>
      <c r="K45" s="347">
        <f>SUM(K33+K39)</f>
        <v>15723</v>
      </c>
      <c r="L45" s="348"/>
      <c r="M45" s="98">
        <f>SUM(C45:K45)</f>
        <v>110741</v>
      </c>
    </row>
    <row r="46" spans="1:13" s="11" customFormat="1" ht="15" customHeight="1">
      <c r="A46" s="23" t="s">
        <v>65</v>
      </c>
      <c r="B46" s="24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5"/>
    </row>
    <row r="47" spans="1:13" s="11" customFormat="1" ht="10.5" customHeight="1" thickBot="1">
      <c r="A47" s="24"/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1"/>
      <c r="M47" s="52"/>
    </row>
    <row r="48" spans="1:13" ht="15.75" thickBot="1">
      <c r="A48" s="4"/>
      <c r="B48" s="4"/>
      <c r="C48" s="5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8</v>
      </c>
      <c r="J48" s="6" t="s">
        <v>6</v>
      </c>
      <c r="K48" s="323" t="s">
        <v>7</v>
      </c>
      <c r="L48" s="324"/>
      <c r="M48" s="8" t="s">
        <v>14</v>
      </c>
    </row>
    <row r="49" spans="1:13" s="11" customFormat="1" ht="10.5" customHeight="1" thickBot="1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4.75" customHeight="1">
      <c r="A50" s="356" t="s">
        <v>84</v>
      </c>
      <c r="B50" s="57" t="s">
        <v>11</v>
      </c>
      <c r="C50" s="102">
        <v>0</v>
      </c>
      <c r="D50" s="103">
        <v>6</v>
      </c>
      <c r="E50" s="103">
        <v>3</v>
      </c>
      <c r="F50" s="103">
        <v>14</v>
      </c>
      <c r="G50" s="103">
        <v>1</v>
      </c>
      <c r="H50" s="103">
        <v>4</v>
      </c>
      <c r="I50" s="103">
        <v>2</v>
      </c>
      <c r="J50" s="103">
        <v>4</v>
      </c>
      <c r="K50" s="370">
        <v>12</v>
      </c>
      <c r="L50" s="371"/>
      <c r="M50" s="13">
        <f>SUM(C50:K50)</f>
        <v>46</v>
      </c>
    </row>
    <row r="51" spans="1:13" ht="24.75" customHeight="1">
      <c r="A51" s="365"/>
      <c r="B51" s="61" t="s">
        <v>12</v>
      </c>
      <c r="C51" s="90">
        <v>0</v>
      </c>
      <c r="D51" s="41">
        <v>1</v>
      </c>
      <c r="E51" s="41">
        <v>6</v>
      </c>
      <c r="F51" s="41">
        <v>4</v>
      </c>
      <c r="G51" s="41">
        <v>2</v>
      </c>
      <c r="H51" s="41">
        <v>2</v>
      </c>
      <c r="I51" s="41">
        <v>0</v>
      </c>
      <c r="J51" s="41">
        <v>3</v>
      </c>
      <c r="K51" s="333">
        <v>3</v>
      </c>
      <c r="L51" s="334"/>
      <c r="M51" s="20">
        <f>SUM(C51:K51)</f>
        <v>21</v>
      </c>
    </row>
    <row r="52" spans="1:13" ht="28.5" customHeight="1" thickBot="1">
      <c r="A52" s="365"/>
      <c r="B52" s="44" t="s">
        <v>70</v>
      </c>
      <c r="C52" s="104">
        <v>4</v>
      </c>
      <c r="D52" s="105">
        <v>9</v>
      </c>
      <c r="E52" s="105">
        <v>30</v>
      </c>
      <c r="F52" s="105">
        <v>45</v>
      </c>
      <c r="G52" s="105">
        <v>4</v>
      </c>
      <c r="H52" s="105">
        <v>50</v>
      </c>
      <c r="I52" s="105">
        <v>14</v>
      </c>
      <c r="J52" s="105">
        <v>3</v>
      </c>
      <c r="K52" s="335">
        <v>52</v>
      </c>
      <c r="L52" s="336"/>
      <c r="M52" s="106">
        <f>SUM(C52:K52)</f>
        <v>211</v>
      </c>
    </row>
    <row r="53" spans="1:13" ht="24.75" customHeight="1" thickBot="1">
      <c r="A53" s="366"/>
      <c r="B53" s="107" t="s">
        <v>56</v>
      </c>
      <c r="C53" s="108">
        <f>SUM(C50:C52)</f>
        <v>4</v>
      </c>
      <c r="D53" s="109">
        <f aca="true" t="shared" si="18" ref="D53:J53">SUM(D50:D52)</f>
        <v>16</v>
      </c>
      <c r="E53" s="109">
        <f t="shared" si="18"/>
        <v>39</v>
      </c>
      <c r="F53" s="109">
        <f t="shared" si="18"/>
        <v>63</v>
      </c>
      <c r="G53" s="109">
        <f t="shared" si="18"/>
        <v>7</v>
      </c>
      <c r="H53" s="109">
        <f t="shared" si="18"/>
        <v>56</v>
      </c>
      <c r="I53" s="109">
        <f t="shared" si="18"/>
        <v>16</v>
      </c>
      <c r="J53" s="109">
        <f t="shared" si="18"/>
        <v>10</v>
      </c>
      <c r="K53" s="325">
        <f>SUM(K50:L52)</f>
        <v>67</v>
      </c>
      <c r="L53" s="326"/>
      <c r="M53" s="31">
        <f>SUM(C53:K53)</f>
        <v>278</v>
      </c>
    </row>
    <row r="54" spans="1:13" s="11" customFormat="1" ht="15" customHeight="1">
      <c r="A54" s="23" t="s">
        <v>65</v>
      </c>
      <c r="B54" s="2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25"/>
    </row>
    <row r="56" spans="1:13" ht="45" customHeight="1">
      <c r="A56" s="339" t="s">
        <v>85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</row>
    <row r="57" ht="15.75" thickBot="1"/>
    <row r="58" spans="1:13" ht="15.75" thickBot="1">
      <c r="A58" s="4"/>
      <c r="B58" s="4"/>
      <c r="C58" s="5" t="s">
        <v>0</v>
      </c>
      <c r="D58" s="6" t="s">
        <v>1</v>
      </c>
      <c r="E58" s="6" t="s">
        <v>2</v>
      </c>
      <c r="F58" s="6" t="s">
        <v>3</v>
      </c>
      <c r="G58" s="6" t="s">
        <v>4</v>
      </c>
      <c r="H58" s="6" t="s">
        <v>5</v>
      </c>
      <c r="I58" s="6" t="s">
        <v>8</v>
      </c>
      <c r="J58" s="6" t="s">
        <v>6</v>
      </c>
      <c r="K58" s="323" t="s">
        <v>7</v>
      </c>
      <c r="L58" s="324"/>
      <c r="M58" s="8" t="s">
        <v>14</v>
      </c>
    </row>
    <row r="59" spans="1:13" s="11" customFormat="1" ht="10.5" customHeight="1" thickBot="1">
      <c r="A59" s="9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30.75" thickBot="1">
      <c r="A60" s="356" t="s">
        <v>74</v>
      </c>
      <c r="B60" s="110" t="s">
        <v>75</v>
      </c>
      <c r="C60" s="252">
        <v>4</v>
      </c>
      <c r="D60" s="141">
        <v>44</v>
      </c>
      <c r="E60" s="141">
        <v>155</v>
      </c>
      <c r="F60" s="141">
        <v>321</v>
      </c>
      <c r="G60" s="141">
        <v>46</v>
      </c>
      <c r="H60" s="141">
        <v>225</v>
      </c>
      <c r="I60" s="141">
        <v>113</v>
      </c>
      <c r="J60" s="141">
        <v>49</v>
      </c>
      <c r="K60" s="395">
        <v>686</v>
      </c>
      <c r="L60" s="396"/>
      <c r="M60" s="13">
        <f>SUM(C60:K60)</f>
        <v>1643</v>
      </c>
    </row>
    <row r="61" spans="1:13" ht="30">
      <c r="A61" s="365"/>
      <c r="B61" s="111" t="s">
        <v>76</v>
      </c>
      <c r="C61" s="253">
        <v>251</v>
      </c>
      <c r="D61" s="112">
        <v>673</v>
      </c>
      <c r="E61" s="112">
        <v>1289</v>
      </c>
      <c r="F61" s="112">
        <v>624</v>
      </c>
      <c r="G61" s="112">
        <v>520</v>
      </c>
      <c r="H61" s="112">
        <v>1049</v>
      </c>
      <c r="I61" s="112">
        <v>833</v>
      </c>
      <c r="J61" s="112">
        <v>774</v>
      </c>
      <c r="K61" s="395">
        <v>707</v>
      </c>
      <c r="L61" s="396"/>
      <c r="M61" s="13">
        <f>SUM(C61:K61)</f>
        <v>6720</v>
      </c>
    </row>
    <row r="62" spans="1:13" ht="24.75" customHeight="1">
      <c r="A62" s="365"/>
      <c r="B62" s="61" t="s">
        <v>77</v>
      </c>
      <c r="C62" s="254">
        <v>318</v>
      </c>
      <c r="D62" s="42">
        <v>579</v>
      </c>
      <c r="E62" s="42">
        <v>1999</v>
      </c>
      <c r="F62" s="42">
        <v>2067</v>
      </c>
      <c r="G62" s="42">
        <v>495</v>
      </c>
      <c r="H62" s="42">
        <v>1292</v>
      </c>
      <c r="I62" s="42">
        <v>1028</v>
      </c>
      <c r="J62" s="42">
        <v>366</v>
      </c>
      <c r="K62" s="397">
        <v>1115</v>
      </c>
      <c r="L62" s="398"/>
      <c r="M62" s="20">
        <f>SUM(C62:K62)</f>
        <v>9259</v>
      </c>
    </row>
    <row r="63" spans="1:13" ht="28.5" customHeight="1" thickBot="1">
      <c r="A63" s="365"/>
      <c r="B63" s="44" t="s">
        <v>78</v>
      </c>
      <c r="C63" s="255">
        <v>3</v>
      </c>
      <c r="D63" s="256">
        <v>4</v>
      </c>
      <c r="E63" s="256">
        <v>12</v>
      </c>
      <c r="F63" s="256">
        <v>18</v>
      </c>
      <c r="G63" s="256">
        <v>6</v>
      </c>
      <c r="H63" s="256">
        <v>15</v>
      </c>
      <c r="I63" s="256">
        <v>5</v>
      </c>
      <c r="J63" s="256">
        <v>3</v>
      </c>
      <c r="K63" s="399">
        <v>18</v>
      </c>
      <c r="L63" s="400"/>
      <c r="M63" s="106">
        <f>SUM(C63:K63)</f>
        <v>84</v>
      </c>
    </row>
    <row r="64" spans="1:13" ht="24.75" customHeight="1" thickBot="1">
      <c r="A64" s="366"/>
      <c r="B64" s="107" t="s">
        <v>56</v>
      </c>
      <c r="C64" s="116">
        <f>SUM(C60:C63)</f>
        <v>576</v>
      </c>
      <c r="D64" s="55">
        <f aca="true" t="shared" si="19" ref="D64:J64">SUM(D60:D63)</f>
        <v>1300</v>
      </c>
      <c r="E64" s="55">
        <f t="shared" si="19"/>
        <v>3455</v>
      </c>
      <c r="F64" s="55">
        <f t="shared" si="19"/>
        <v>3030</v>
      </c>
      <c r="G64" s="55">
        <f t="shared" si="19"/>
        <v>1067</v>
      </c>
      <c r="H64" s="55">
        <f t="shared" si="19"/>
        <v>2581</v>
      </c>
      <c r="I64" s="55">
        <f t="shared" si="19"/>
        <v>1979</v>
      </c>
      <c r="J64" s="55">
        <f t="shared" si="19"/>
        <v>1192</v>
      </c>
      <c r="K64" s="401">
        <f>SUM(K60:L63)</f>
        <v>2526</v>
      </c>
      <c r="L64" s="402"/>
      <c r="M64" s="31">
        <f>SUM(C64:K64)</f>
        <v>17706</v>
      </c>
    </row>
    <row r="65" spans="1:13" s="11" customFormat="1" ht="15" customHeight="1">
      <c r="A65" s="23" t="s">
        <v>66</v>
      </c>
      <c r="B65" s="24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25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:M1"/>
    </sheetView>
  </sheetViews>
  <sheetFormatPr defaultColWidth="11.421875" defaultRowHeight="12.75"/>
  <cols>
    <col min="1" max="1" width="18.7109375" style="3" customWidth="1"/>
    <col min="2" max="2" width="8.00390625" style="3" bestFit="1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39" t="s">
        <v>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61</v>
      </c>
      <c r="D4" s="11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40" t="s">
        <v>93</v>
      </c>
      <c r="B6" s="341"/>
      <c r="C6" s="116">
        <f aca="true" t="shared" si="0" ref="C6:L6">SUM(C7:C8)</f>
        <v>8</v>
      </c>
      <c r="D6" s="55">
        <f t="shared" si="0"/>
        <v>5</v>
      </c>
      <c r="E6" s="55">
        <f t="shared" si="0"/>
        <v>10</v>
      </c>
      <c r="F6" s="55">
        <f t="shared" si="0"/>
        <v>23</v>
      </c>
      <c r="G6" s="55">
        <f t="shared" si="0"/>
        <v>35</v>
      </c>
      <c r="H6" s="55">
        <f t="shared" si="0"/>
        <v>8</v>
      </c>
      <c r="I6" s="55">
        <f t="shared" si="0"/>
        <v>12</v>
      </c>
      <c r="J6" s="55">
        <f t="shared" si="0"/>
        <v>56</v>
      </c>
      <c r="K6" s="117">
        <f t="shared" si="0"/>
        <v>5</v>
      </c>
      <c r="L6" s="118">
        <f t="shared" si="0"/>
        <v>135</v>
      </c>
      <c r="M6" s="31">
        <f>SUM(C6:L6)</f>
        <v>297</v>
      </c>
    </row>
    <row r="7" spans="1:13" s="9" customFormat="1" ht="30">
      <c r="A7" s="111" t="s">
        <v>52</v>
      </c>
      <c r="B7" s="119" t="s">
        <v>50</v>
      </c>
      <c r="C7" s="120">
        <v>8</v>
      </c>
      <c r="D7" s="33">
        <v>3</v>
      </c>
      <c r="E7" s="33">
        <v>10</v>
      </c>
      <c r="F7" s="33">
        <v>7</v>
      </c>
      <c r="G7" s="33">
        <v>23</v>
      </c>
      <c r="H7" s="33">
        <v>6</v>
      </c>
      <c r="I7" s="33">
        <v>6</v>
      </c>
      <c r="J7" s="33">
        <v>17</v>
      </c>
      <c r="K7" s="33">
        <v>4</v>
      </c>
      <c r="L7" s="121">
        <v>48</v>
      </c>
      <c r="M7" s="80">
        <f>SUM(C7:L7)</f>
        <v>132</v>
      </c>
    </row>
    <row r="8" spans="1:13" s="9" customFormat="1" ht="30.75" thickBot="1">
      <c r="A8" s="122" t="s">
        <v>53</v>
      </c>
      <c r="B8" s="45" t="s">
        <v>51</v>
      </c>
      <c r="C8" s="123">
        <v>0</v>
      </c>
      <c r="D8" s="124">
        <v>2</v>
      </c>
      <c r="E8" s="124">
        <v>0</v>
      </c>
      <c r="F8" s="124">
        <v>16</v>
      </c>
      <c r="G8" s="124">
        <v>12</v>
      </c>
      <c r="H8" s="124">
        <v>2</v>
      </c>
      <c r="I8" s="124">
        <v>6</v>
      </c>
      <c r="J8" s="124">
        <v>39</v>
      </c>
      <c r="K8" s="124">
        <v>1</v>
      </c>
      <c r="L8" s="125">
        <v>87</v>
      </c>
      <c r="M8" s="126">
        <f>SUM(C8:L8)</f>
        <v>165</v>
      </c>
    </row>
    <row r="9" spans="1:13" s="11" customFormat="1" ht="15" customHeight="1">
      <c r="A9" s="23" t="s">
        <v>66</v>
      </c>
      <c r="B9" s="50"/>
      <c r="C9" s="127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s="11" customFormat="1" ht="10.5" customHeight="1" thickBot="1">
      <c r="A10" s="23"/>
      <c r="B10" s="50"/>
      <c r="C10" s="10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27.75" customHeight="1" thickBot="1">
      <c r="A11" s="340" t="s">
        <v>94</v>
      </c>
      <c r="B11" s="341"/>
      <c r="C11" s="117">
        <f>SUM(C12:C14)</f>
        <v>8</v>
      </c>
      <c r="D11" s="117">
        <f aca="true" t="shared" si="1" ref="D11:L11">SUM(D12:D14)</f>
        <v>5</v>
      </c>
      <c r="E11" s="117">
        <f t="shared" si="1"/>
        <v>11</v>
      </c>
      <c r="F11" s="117">
        <f t="shared" si="1"/>
        <v>28</v>
      </c>
      <c r="G11" s="117">
        <f t="shared" si="1"/>
        <v>36</v>
      </c>
      <c r="H11" s="117">
        <f t="shared" si="1"/>
        <v>7</v>
      </c>
      <c r="I11" s="117">
        <f t="shared" si="1"/>
        <v>18</v>
      </c>
      <c r="J11" s="117">
        <f t="shared" si="1"/>
        <v>49</v>
      </c>
      <c r="K11" s="117">
        <f t="shared" si="1"/>
        <v>6</v>
      </c>
      <c r="L11" s="128">
        <f t="shared" si="1"/>
        <v>141</v>
      </c>
      <c r="M11" s="129">
        <f>SUM(M12:M14)</f>
        <v>309</v>
      </c>
    </row>
    <row r="12" spans="1:13" s="9" customFormat="1" ht="13.5" customHeight="1">
      <c r="A12" s="57" t="s">
        <v>20</v>
      </c>
      <c r="B12" s="16"/>
      <c r="C12" s="130">
        <v>1</v>
      </c>
      <c r="D12" s="131">
        <v>1</v>
      </c>
      <c r="E12" s="131">
        <v>8</v>
      </c>
      <c r="F12" s="131">
        <v>10</v>
      </c>
      <c r="G12" s="131">
        <v>13</v>
      </c>
      <c r="H12" s="131">
        <v>4</v>
      </c>
      <c r="I12" s="131">
        <v>7</v>
      </c>
      <c r="J12" s="131">
        <v>20</v>
      </c>
      <c r="K12" s="131">
        <v>0</v>
      </c>
      <c r="L12" s="132">
        <v>51</v>
      </c>
      <c r="M12" s="20">
        <f>SUM(C12:L12)</f>
        <v>115</v>
      </c>
    </row>
    <row r="13" spans="1:13" s="9" customFormat="1" ht="13.5" customHeight="1">
      <c r="A13" s="61" t="s">
        <v>21</v>
      </c>
      <c r="B13" s="18"/>
      <c r="C13" s="133">
        <v>7</v>
      </c>
      <c r="D13" s="134">
        <v>4</v>
      </c>
      <c r="E13" s="134">
        <v>3</v>
      </c>
      <c r="F13" s="134">
        <v>15</v>
      </c>
      <c r="G13" s="134">
        <v>18</v>
      </c>
      <c r="H13" s="134">
        <v>2</v>
      </c>
      <c r="I13" s="134">
        <v>7</v>
      </c>
      <c r="J13" s="134">
        <v>19</v>
      </c>
      <c r="K13" s="134">
        <v>6</v>
      </c>
      <c r="L13" s="135">
        <v>69</v>
      </c>
      <c r="M13" s="20">
        <f>SUM(C13:L13)</f>
        <v>150</v>
      </c>
    </row>
    <row r="14" spans="1:13" s="9" customFormat="1" ht="13.5" customHeight="1" thickBot="1">
      <c r="A14" s="67" t="s">
        <v>22</v>
      </c>
      <c r="B14" s="68"/>
      <c r="C14" s="136">
        <v>0</v>
      </c>
      <c r="D14" s="137">
        <v>0</v>
      </c>
      <c r="E14" s="137">
        <v>0</v>
      </c>
      <c r="F14" s="137">
        <v>3</v>
      </c>
      <c r="G14" s="137">
        <v>5</v>
      </c>
      <c r="H14" s="137">
        <v>1</v>
      </c>
      <c r="I14" s="137">
        <v>4</v>
      </c>
      <c r="J14" s="137">
        <v>10</v>
      </c>
      <c r="K14" s="137">
        <v>0</v>
      </c>
      <c r="L14" s="138">
        <v>21</v>
      </c>
      <c r="M14" s="126">
        <f>SUM(C14:L14)</f>
        <v>44</v>
      </c>
    </row>
    <row r="15" spans="1:13" s="11" customFormat="1" ht="15" customHeight="1">
      <c r="A15" s="23" t="s">
        <v>66</v>
      </c>
      <c r="B15" s="50"/>
      <c r="C15" s="127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s="11" customFormat="1" ht="10.5" customHeight="1">
      <c r="A16" s="23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5" s="10" customFormat="1" ht="177.75" customHeight="1">
      <c r="A17" s="351"/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O17" s="250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A1" sqref="A1:M1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3.421875" style="3" bestFit="1" customWidth="1"/>
    <col min="4" max="4" width="9.57421875" style="3" bestFit="1" customWidth="1"/>
    <col min="5" max="5" width="9.8515625" style="3" bestFit="1" customWidth="1"/>
    <col min="6" max="6" width="9.7109375" style="3" bestFit="1" customWidth="1"/>
    <col min="7" max="7" width="10.00390625" style="3" bestFit="1" customWidth="1"/>
    <col min="8" max="8" width="8.28125" style="3" bestFit="1" customWidth="1"/>
    <col min="9" max="9" width="9.7109375" style="3" bestFit="1" customWidth="1"/>
    <col min="10" max="10" width="8.28125" style="3" bestFit="1" customWidth="1"/>
    <col min="11" max="11" width="11.28125" style="3" customWidth="1"/>
    <col min="12" max="12" width="13.00390625" style="3" bestFit="1" customWidth="1"/>
    <col min="13" max="13" width="15.421875" style="3" bestFit="1" customWidth="1"/>
    <col min="14" max="14" width="11.421875" style="3" customWidth="1"/>
    <col min="15" max="15" width="13.00390625" style="3" bestFit="1" customWidth="1"/>
    <col min="16" max="16384" width="11.421875" style="3" customWidth="1"/>
  </cols>
  <sheetData>
    <row r="1" spans="1:13" s="1" customFormat="1" ht="48" customHeight="1">
      <c r="A1" s="339" t="s">
        <v>95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</row>
    <row r="2" spans="1:13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23" t="s">
        <v>7</v>
      </c>
      <c r="L4" s="324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39" customFormat="1" ht="19.5" customHeight="1">
      <c r="A6" s="356" t="s">
        <v>116</v>
      </c>
      <c r="B6" s="57" t="s">
        <v>10</v>
      </c>
      <c r="C6" s="102">
        <v>8</v>
      </c>
      <c r="D6" s="103">
        <v>15</v>
      </c>
      <c r="E6" s="103">
        <v>44</v>
      </c>
      <c r="F6" s="103">
        <v>17</v>
      </c>
      <c r="G6" s="103">
        <v>7</v>
      </c>
      <c r="H6" s="103">
        <v>60</v>
      </c>
      <c r="I6" s="103">
        <v>11</v>
      </c>
      <c r="J6" s="103">
        <v>11</v>
      </c>
      <c r="K6" s="370">
        <v>52</v>
      </c>
      <c r="L6" s="371"/>
      <c r="M6" s="13">
        <f>SUM(C6:K6)</f>
        <v>225</v>
      </c>
    </row>
    <row r="7" spans="1:13" s="140" customFormat="1" ht="19.5" customHeight="1" thickBot="1">
      <c r="A7" s="365"/>
      <c r="B7" s="44" t="s">
        <v>9</v>
      </c>
      <c r="C7" s="104">
        <v>83</v>
      </c>
      <c r="D7" s="105">
        <v>166</v>
      </c>
      <c r="E7" s="105">
        <v>461</v>
      </c>
      <c r="F7" s="105">
        <v>301</v>
      </c>
      <c r="G7" s="105">
        <v>105</v>
      </c>
      <c r="H7" s="105">
        <v>386</v>
      </c>
      <c r="I7" s="105">
        <v>143</v>
      </c>
      <c r="J7" s="105">
        <v>85</v>
      </c>
      <c r="K7" s="335">
        <v>393</v>
      </c>
      <c r="L7" s="336"/>
      <c r="M7" s="106">
        <f>SUM(C7:K7)</f>
        <v>2123</v>
      </c>
    </row>
    <row r="8" spans="1:13" s="140" customFormat="1" ht="19.5" customHeight="1" thickBot="1">
      <c r="A8" s="366"/>
      <c r="B8" s="107" t="s">
        <v>56</v>
      </c>
      <c r="C8" s="108">
        <f aca="true" t="shared" si="0" ref="C8:J8">SUM(C6:C7)</f>
        <v>91</v>
      </c>
      <c r="D8" s="109">
        <f t="shared" si="0"/>
        <v>181</v>
      </c>
      <c r="E8" s="109">
        <f t="shared" si="0"/>
        <v>505</v>
      </c>
      <c r="F8" s="109">
        <f t="shared" si="0"/>
        <v>318</v>
      </c>
      <c r="G8" s="109">
        <f t="shared" si="0"/>
        <v>112</v>
      </c>
      <c r="H8" s="109">
        <f t="shared" si="0"/>
        <v>446</v>
      </c>
      <c r="I8" s="109">
        <f t="shared" si="0"/>
        <v>154</v>
      </c>
      <c r="J8" s="109">
        <f t="shared" si="0"/>
        <v>96</v>
      </c>
      <c r="K8" s="325">
        <f>SUM(K6:L7)</f>
        <v>445</v>
      </c>
      <c r="L8" s="326"/>
      <c r="M8" s="31">
        <f>SUM(C8:K8)</f>
        <v>2348</v>
      </c>
    </row>
    <row r="9" spans="1:13" ht="15" customHeight="1" thickBot="1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</row>
    <row r="10" spans="1:13" s="139" customFormat="1" ht="24.75" customHeight="1">
      <c r="A10" s="356" t="s">
        <v>117</v>
      </c>
      <c r="B10" s="57" t="s">
        <v>10</v>
      </c>
      <c r="C10" s="102">
        <v>320</v>
      </c>
      <c r="D10" s="103">
        <v>583</v>
      </c>
      <c r="E10" s="141">
        <v>1280</v>
      </c>
      <c r="F10" s="141">
        <v>1213</v>
      </c>
      <c r="G10" s="103">
        <v>390</v>
      </c>
      <c r="H10" s="141">
        <v>1334</v>
      </c>
      <c r="I10" s="103">
        <v>606</v>
      </c>
      <c r="J10" s="103">
        <v>224</v>
      </c>
      <c r="K10" s="370">
        <v>1171</v>
      </c>
      <c r="L10" s="371"/>
      <c r="M10" s="13">
        <f>SUM(C10:K10)</f>
        <v>7121</v>
      </c>
    </row>
    <row r="11" spans="1:13" s="140" customFormat="1" ht="24.75" customHeight="1" thickBot="1">
      <c r="A11" s="365"/>
      <c r="B11" s="44" t="s">
        <v>9</v>
      </c>
      <c r="C11" s="104">
        <v>15</v>
      </c>
      <c r="D11" s="105">
        <v>18</v>
      </c>
      <c r="E11" s="105">
        <v>44</v>
      </c>
      <c r="F11" s="105">
        <v>45</v>
      </c>
      <c r="G11" s="105">
        <v>8</v>
      </c>
      <c r="H11" s="105">
        <v>50</v>
      </c>
      <c r="I11" s="105">
        <v>13</v>
      </c>
      <c r="J11" s="105">
        <v>9</v>
      </c>
      <c r="K11" s="335">
        <v>30</v>
      </c>
      <c r="L11" s="336"/>
      <c r="M11" s="106">
        <f>SUM(C11:K11)</f>
        <v>232</v>
      </c>
    </row>
    <row r="12" spans="1:13" s="140" customFormat="1" ht="24.75" customHeight="1" thickBot="1">
      <c r="A12" s="366"/>
      <c r="B12" s="107" t="s">
        <v>56</v>
      </c>
      <c r="C12" s="116">
        <f aca="true" t="shared" si="1" ref="C12:J12">SUM(C10:C11)</f>
        <v>335</v>
      </c>
      <c r="D12" s="55">
        <f t="shared" si="1"/>
        <v>601</v>
      </c>
      <c r="E12" s="55">
        <f t="shared" si="1"/>
        <v>1324</v>
      </c>
      <c r="F12" s="55">
        <f t="shared" si="1"/>
        <v>1258</v>
      </c>
      <c r="G12" s="55">
        <f t="shared" si="1"/>
        <v>398</v>
      </c>
      <c r="H12" s="55">
        <f t="shared" si="1"/>
        <v>1384</v>
      </c>
      <c r="I12" s="55">
        <f t="shared" si="1"/>
        <v>619</v>
      </c>
      <c r="J12" s="55">
        <f t="shared" si="1"/>
        <v>233</v>
      </c>
      <c r="K12" s="401">
        <f>SUM(K10:L11)</f>
        <v>1201</v>
      </c>
      <c r="L12" s="402"/>
      <c r="M12" s="31">
        <f>SUM(C12:K12)</f>
        <v>7353</v>
      </c>
    </row>
    <row r="13" spans="1:13" ht="15" customHeight="1" thickBot="1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</row>
    <row r="14" spans="1:13" ht="19.5" customHeight="1">
      <c r="A14" s="356" t="s">
        <v>118</v>
      </c>
      <c r="B14" s="57" t="s">
        <v>10</v>
      </c>
      <c r="C14" s="252">
        <v>328</v>
      </c>
      <c r="D14" s="141">
        <v>598</v>
      </c>
      <c r="E14" s="141">
        <v>1324</v>
      </c>
      <c r="F14" s="141">
        <v>1230</v>
      </c>
      <c r="G14" s="141">
        <v>397</v>
      </c>
      <c r="H14" s="141">
        <v>1394</v>
      </c>
      <c r="I14" s="141">
        <v>617</v>
      </c>
      <c r="J14" s="141">
        <v>235</v>
      </c>
      <c r="K14" s="395">
        <v>1223</v>
      </c>
      <c r="L14" s="396"/>
      <c r="M14" s="13">
        <f>SUM(C14:K14)</f>
        <v>7346</v>
      </c>
    </row>
    <row r="15" spans="1:13" ht="19.5" customHeight="1" thickBot="1">
      <c r="A15" s="365"/>
      <c r="B15" s="44" t="s">
        <v>9</v>
      </c>
      <c r="C15" s="255">
        <v>98</v>
      </c>
      <c r="D15" s="256">
        <v>184</v>
      </c>
      <c r="E15" s="256">
        <v>505</v>
      </c>
      <c r="F15" s="256">
        <v>346</v>
      </c>
      <c r="G15" s="256">
        <v>113</v>
      </c>
      <c r="H15" s="256">
        <v>436</v>
      </c>
      <c r="I15" s="256">
        <v>156</v>
      </c>
      <c r="J15" s="256">
        <v>94</v>
      </c>
      <c r="K15" s="399">
        <v>423</v>
      </c>
      <c r="L15" s="400"/>
      <c r="M15" s="106">
        <f>SUM(C15:K15)</f>
        <v>2355</v>
      </c>
    </row>
    <row r="16" spans="1:14" ht="19.5" customHeight="1" thickBot="1">
      <c r="A16" s="366"/>
      <c r="B16" s="107" t="s">
        <v>56</v>
      </c>
      <c r="C16" s="116">
        <f aca="true" t="shared" si="2" ref="C16:J16">SUM(C14:C15)</f>
        <v>426</v>
      </c>
      <c r="D16" s="55">
        <f t="shared" si="2"/>
        <v>782</v>
      </c>
      <c r="E16" s="55">
        <f t="shared" si="2"/>
        <v>1829</v>
      </c>
      <c r="F16" s="55">
        <f t="shared" si="2"/>
        <v>1576</v>
      </c>
      <c r="G16" s="55">
        <f t="shared" si="2"/>
        <v>510</v>
      </c>
      <c r="H16" s="55">
        <f t="shared" si="2"/>
        <v>1830</v>
      </c>
      <c r="I16" s="55">
        <f t="shared" si="2"/>
        <v>773</v>
      </c>
      <c r="J16" s="55">
        <f t="shared" si="2"/>
        <v>329</v>
      </c>
      <c r="K16" s="401">
        <f>SUM(K14:L15)</f>
        <v>1646</v>
      </c>
      <c r="L16" s="402"/>
      <c r="M16" s="31">
        <f>SUM(C16:K16)</f>
        <v>9701</v>
      </c>
      <c r="N16" s="142"/>
    </row>
    <row r="17" spans="1:15" ht="12.75" customHeight="1">
      <c r="A17" s="143" t="s">
        <v>30</v>
      </c>
      <c r="B17" s="143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143"/>
      <c r="O17" s="143"/>
    </row>
    <row r="18" spans="1:15" ht="7.5" customHeight="1" thickBot="1">
      <c r="A18" s="143"/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3"/>
      <c r="O18" s="143"/>
    </row>
    <row r="19" spans="1:15" s="148" customFormat="1" ht="28.5" customHeight="1" thickBot="1">
      <c r="A19" s="145" t="s">
        <v>79</v>
      </c>
      <c r="B19" s="146" t="s">
        <v>99</v>
      </c>
      <c r="C19" s="301">
        <v>3.194</v>
      </c>
      <c r="D19" s="302">
        <v>5.045</v>
      </c>
      <c r="E19" s="302">
        <v>11.433</v>
      </c>
      <c r="F19" s="302">
        <v>9.001</v>
      </c>
      <c r="G19" s="302">
        <v>2.519</v>
      </c>
      <c r="H19" s="302">
        <v>12.536</v>
      </c>
      <c r="I19" s="302">
        <v>4.6</v>
      </c>
      <c r="J19" s="302">
        <v>2.007</v>
      </c>
      <c r="K19" s="439">
        <v>8.268</v>
      </c>
      <c r="L19" s="440"/>
      <c r="M19" s="303">
        <f>SUM(C19:K19)</f>
        <v>58.603</v>
      </c>
      <c r="N19" s="147"/>
      <c r="O19" s="147"/>
    </row>
    <row r="20" spans="1:15" s="11" customFormat="1" ht="15.75" thickBot="1">
      <c r="A20" s="50" t="s">
        <v>124</v>
      </c>
      <c r="B20" s="24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52"/>
      <c r="N20" s="144"/>
      <c r="O20" s="144"/>
    </row>
    <row r="21" spans="1:15" s="11" customFormat="1" ht="15.75" thickBot="1">
      <c r="A21" s="149"/>
      <c r="B21" s="50"/>
      <c r="C21" s="150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51" t="s">
        <v>7</v>
      </c>
      <c r="M21" s="8" t="s">
        <v>14</v>
      </c>
      <c r="N21" s="144"/>
      <c r="O21" s="144"/>
    </row>
    <row r="22" spans="1:13" ht="6" customHeight="1" thickBot="1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</row>
    <row r="23" spans="1:13" s="140" customFormat="1" ht="19.5" customHeight="1" thickBot="1">
      <c r="A23" s="356" t="s">
        <v>80</v>
      </c>
      <c r="B23" s="442" t="s">
        <v>68</v>
      </c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3"/>
    </row>
    <row r="24" spans="1:13" s="140" customFormat="1" ht="19.5" customHeight="1">
      <c r="A24" s="365"/>
      <c r="B24" s="445" t="s">
        <v>10</v>
      </c>
      <c r="C24" s="446"/>
      <c r="D24" s="152">
        <v>3</v>
      </c>
      <c r="E24" s="153">
        <v>24</v>
      </c>
      <c r="F24" s="153">
        <v>30</v>
      </c>
      <c r="G24" s="153">
        <v>54</v>
      </c>
      <c r="H24" s="153">
        <v>12</v>
      </c>
      <c r="I24" s="153">
        <v>56</v>
      </c>
      <c r="J24" s="153"/>
      <c r="K24" s="153">
        <v>1</v>
      </c>
      <c r="L24" s="154">
        <v>58</v>
      </c>
      <c r="M24" s="80">
        <f>SUM(D24:L24)</f>
        <v>238</v>
      </c>
    </row>
    <row r="25" spans="1:13" s="140" customFormat="1" ht="19.5" customHeight="1" thickBot="1">
      <c r="A25" s="365"/>
      <c r="B25" s="412" t="s">
        <v>9</v>
      </c>
      <c r="C25" s="444"/>
      <c r="D25" s="155">
        <v>22</v>
      </c>
      <c r="E25" s="156">
        <v>27</v>
      </c>
      <c r="F25" s="156">
        <v>74</v>
      </c>
      <c r="G25" s="156">
        <v>57</v>
      </c>
      <c r="H25" s="156">
        <v>24</v>
      </c>
      <c r="I25" s="156">
        <v>57</v>
      </c>
      <c r="J25" s="156">
        <v>20</v>
      </c>
      <c r="K25" s="156">
        <v>6</v>
      </c>
      <c r="L25" s="157">
        <v>167</v>
      </c>
      <c r="M25" s="158">
        <f>SUM(D25:L25)</f>
        <v>454</v>
      </c>
    </row>
    <row r="26" spans="1:13" s="140" customFormat="1" ht="19.5" customHeight="1" thickBot="1">
      <c r="A26" s="365"/>
      <c r="B26" s="408" t="s">
        <v>56</v>
      </c>
      <c r="C26" s="409"/>
      <c r="D26" s="159">
        <f>SUM(D24:D25)</f>
        <v>25</v>
      </c>
      <c r="E26" s="159">
        <f aca="true" t="shared" si="3" ref="E26:L26">SUM(E24:E25)</f>
        <v>51</v>
      </c>
      <c r="F26" s="159">
        <f t="shared" si="3"/>
        <v>104</v>
      </c>
      <c r="G26" s="159">
        <f t="shared" si="3"/>
        <v>111</v>
      </c>
      <c r="H26" s="159">
        <f t="shared" si="3"/>
        <v>36</v>
      </c>
      <c r="I26" s="159">
        <f t="shared" si="3"/>
        <v>113</v>
      </c>
      <c r="J26" s="159">
        <f t="shared" si="3"/>
        <v>20</v>
      </c>
      <c r="K26" s="159">
        <f t="shared" si="3"/>
        <v>7</v>
      </c>
      <c r="L26" s="159">
        <f t="shared" si="3"/>
        <v>225</v>
      </c>
      <c r="M26" s="31">
        <f>SUM(M24:M25)</f>
        <v>692</v>
      </c>
    </row>
    <row r="27" spans="1:13" s="140" customFormat="1" ht="30" customHeight="1" thickBot="1">
      <c r="A27" s="366"/>
      <c r="B27" s="406" t="s">
        <v>125</v>
      </c>
      <c r="C27" s="407"/>
      <c r="D27" s="160">
        <v>6060</v>
      </c>
      <c r="E27" s="161">
        <v>14047</v>
      </c>
      <c r="F27" s="161">
        <v>29578</v>
      </c>
      <c r="G27" s="161">
        <v>31949</v>
      </c>
      <c r="H27" s="161">
        <v>10293</v>
      </c>
      <c r="I27" s="161">
        <v>32315</v>
      </c>
      <c r="J27" s="161">
        <v>5363</v>
      </c>
      <c r="K27" s="161">
        <v>2330</v>
      </c>
      <c r="L27" s="162">
        <v>61948</v>
      </c>
      <c r="M27" s="49">
        <f>SUM(D27:L27)</f>
        <v>193883</v>
      </c>
    </row>
    <row r="28" spans="1:13" s="140" customFormat="1" ht="13.5" customHeight="1">
      <c r="A28" s="163" t="s">
        <v>81</v>
      </c>
      <c r="B28" s="164"/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6"/>
    </row>
    <row r="29" spans="1:13" s="140" customFormat="1" ht="5.25" customHeight="1">
      <c r="A29" s="143"/>
      <c r="B29" s="50"/>
      <c r="C29" s="50"/>
      <c r="D29" s="167"/>
      <c r="E29" s="167"/>
      <c r="F29" s="167"/>
      <c r="G29" s="167"/>
      <c r="H29" s="167"/>
      <c r="I29" s="167"/>
      <c r="J29" s="167"/>
      <c r="K29" s="167"/>
      <c r="L29" s="167"/>
      <c r="M29" s="168"/>
    </row>
    <row r="30" spans="1:13" s="1" customFormat="1" ht="48" customHeight="1">
      <c r="A30" s="339" t="s">
        <v>95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</row>
    <row r="31" spans="2:13" ht="6.75" customHeight="1" thickBo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</row>
    <row r="32" spans="1:15" s="140" customFormat="1" ht="13.5" customHeight="1" thickBot="1">
      <c r="A32" s="441"/>
      <c r="B32" s="423"/>
      <c r="C32" s="423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100</v>
      </c>
      <c r="M32" s="308" t="s">
        <v>14</v>
      </c>
      <c r="O32" s="170"/>
    </row>
    <row r="33" spans="1:15" s="140" customFormat="1" ht="13.5" customHeight="1">
      <c r="A33" s="356" t="s">
        <v>119</v>
      </c>
      <c r="B33" s="411" t="s">
        <v>105</v>
      </c>
      <c r="C33" s="411"/>
      <c r="D33" s="312">
        <v>17</v>
      </c>
      <c r="E33" s="313">
        <v>48</v>
      </c>
      <c r="F33" s="313">
        <v>115</v>
      </c>
      <c r="G33" s="313">
        <v>125</v>
      </c>
      <c r="H33" s="313">
        <v>110</v>
      </c>
      <c r="I33" s="313">
        <v>73</v>
      </c>
      <c r="J33" s="313">
        <v>122</v>
      </c>
      <c r="K33" s="313">
        <v>41</v>
      </c>
      <c r="L33" s="202">
        <v>338</v>
      </c>
      <c r="M33" s="87">
        <f aca="true" t="shared" si="4" ref="M33:M40">SUM(D33:L33)</f>
        <v>989</v>
      </c>
      <c r="O33" s="170"/>
    </row>
    <row r="34" spans="1:15" s="140" customFormat="1" ht="13.5" customHeight="1">
      <c r="A34" s="365"/>
      <c r="B34" s="412" t="s">
        <v>106</v>
      </c>
      <c r="C34" s="412"/>
      <c r="D34" s="257">
        <v>6</v>
      </c>
      <c r="E34" s="17">
        <v>32</v>
      </c>
      <c r="F34" s="17">
        <v>79</v>
      </c>
      <c r="G34" s="17">
        <v>70</v>
      </c>
      <c r="H34" s="17">
        <v>58</v>
      </c>
      <c r="I34" s="17">
        <v>51</v>
      </c>
      <c r="J34" s="17">
        <v>46</v>
      </c>
      <c r="K34" s="17">
        <v>28</v>
      </c>
      <c r="L34" s="203">
        <v>211</v>
      </c>
      <c r="M34" s="91">
        <f t="shared" si="4"/>
        <v>581</v>
      </c>
      <c r="O34" s="170"/>
    </row>
    <row r="35" spans="1:15" s="140" customFormat="1" ht="13.5" customHeight="1">
      <c r="A35" s="365"/>
      <c r="B35" s="404" t="s">
        <v>107</v>
      </c>
      <c r="C35" s="405"/>
      <c r="D35" s="257">
        <v>15</v>
      </c>
      <c r="E35" s="17">
        <v>63</v>
      </c>
      <c r="F35" s="17">
        <v>155</v>
      </c>
      <c r="G35" s="17">
        <v>119</v>
      </c>
      <c r="H35" s="17">
        <v>96</v>
      </c>
      <c r="I35" s="17">
        <v>76</v>
      </c>
      <c r="J35" s="17">
        <v>88</v>
      </c>
      <c r="K35" s="17">
        <v>50</v>
      </c>
      <c r="L35" s="203">
        <v>376</v>
      </c>
      <c r="M35" s="91">
        <f t="shared" si="4"/>
        <v>1038</v>
      </c>
      <c r="O35" s="170"/>
    </row>
    <row r="36" spans="1:13" s="140" customFormat="1" ht="13.5" customHeight="1" thickBot="1">
      <c r="A36" s="365"/>
      <c r="B36" s="404" t="s">
        <v>108</v>
      </c>
      <c r="C36" s="405"/>
      <c r="D36" s="196">
        <v>16</v>
      </c>
      <c r="E36" s="173">
        <v>83</v>
      </c>
      <c r="F36" s="173">
        <v>195</v>
      </c>
      <c r="G36" s="173">
        <v>190</v>
      </c>
      <c r="H36" s="173">
        <v>179</v>
      </c>
      <c r="I36" s="173">
        <v>21</v>
      </c>
      <c r="J36" s="173">
        <v>331</v>
      </c>
      <c r="K36" s="173">
        <v>50</v>
      </c>
      <c r="L36" s="197">
        <v>459</v>
      </c>
      <c r="M36" s="91">
        <f t="shared" si="4"/>
        <v>1524</v>
      </c>
    </row>
    <row r="37" spans="1:13" s="140" customFormat="1" ht="13.5" customHeight="1">
      <c r="A37" s="365"/>
      <c r="B37" s="417" t="s">
        <v>109</v>
      </c>
      <c r="C37" s="417"/>
      <c r="D37" s="310">
        <f>SUM(D38:D39)</f>
        <v>15</v>
      </c>
      <c r="E37" s="310">
        <f aca="true" t="shared" si="5" ref="E37:L37">SUM(E38:E39)</f>
        <v>80</v>
      </c>
      <c r="F37" s="310">
        <f t="shared" si="5"/>
        <v>225</v>
      </c>
      <c r="G37" s="310">
        <f t="shared" si="5"/>
        <v>132</v>
      </c>
      <c r="H37" s="310">
        <f t="shared" si="5"/>
        <v>193</v>
      </c>
      <c r="I37" s="310">
        <f t="shared" si="5"/>
        <v>21</v>
      </c>
      <c r="J37" s="310">
        <f t="shared" si="5"/>
        <v>336</v>
      </c>
      <c r="K37" s="310">
        <f t="shared" si="5"/>
        <v>47</v>
      </c>
      <c r="L37" s="311">
        <f t="shared" si="5"/>
        <v>477</v>
      </c>
      <c r="M37" s="91">
        <f t="shared" si="4"/>
        <v>1526</v>
      </c>
    </row>
    <row r="38" spans="1:13" s="140" customFormat="1" ht="13.5" customHeight="1">
      <c r="A38" s="365"/>
      <c r="B38" s="410" t="s">
        <v>111</v>
      </c>
      <c r="C38" s="410"/>
      <c r="D38" s="257">
        <v>5</v>
      </c>
      <c r="E38" s="17">
        <v>20</v>
      </c>
      <c r="F38" s="17">
        <v>58</v>
      </c>
      <c r="G38" s="17">
        <v>43</v>
      </c>
      <c r="H38" s="17">
        <v>33</v>
      </c>
      <c r="I38" s="17">
        <v>14</v>
      </c>
      <c r="J38" s="17">
        <v>36</v>
      </c>
      <c r="K38" s="17">
        <v>9</v>
      </c>
      <c r="L38" s="203">
        <v>85</v>
      </c>
      <c r="M38" s="91">
        <f t="shared" si="4"/>
        <v>303</v>
      </c>
    </row>
    <row r="39" spans="1:13" s="140" customFormat="1" ht="13.5" customHeight="1" thickBot="1">
      <c r="A39" s="365"/>
      <c r="B39" s="438" t="s">
        <v>110</v>
      </c>
      <c r="C39" s="438"/>
      <c r="D39" s="314">
        <v>10</v>
      </c>
      <c r="E39" s="315">
        <v>60</v>
      </c>
      <c r="F39" s="315">
        <v>167</v>
      </c>
      <c r="G39" s="315">
        <v>89</v>
      </c>
      <c r="H39" s="315">
        <v>160</v>
      </c>
      <c r="I39" s="315">
        <v>7</v>
      </c>
      <c r="J39" s="315">
        <v>300</v>
      </c>
      <c r="K39" s="315">
        <v>38</v>
      </c>
      <c r="L39" s="316">
        <v>392</v>
      </c>
      <c r="M39" s="91">
        <f t="shared" si="4"/>
        <v>1223</v>
      </c>
    </row>
    <row r="40" spans="1:24" s="140" customFormat="1" ht="15.75" thickBot="1">
      <c r="A40" s="366"/>
      <c r="B40" s="406" t="s">
        <v>125</v>
      </c>
      <c r="C40" s="406"/>
      <c r="D40" s="317">
        <v>0.093</v>
      </c>
      <c r="E40" s="318">
        <v>0.342</v>
      </c>
      <c r="F40" s="318">
        <v>0.399</v>
      </c>
      <c r="G40" s="318">
        <v>0.795</v>
      </c>
      <c r="H40" s="318">
        <v>0.368</v>
      </c>
      <c r="I40" s="318">
        <v>0.421</v>
      </c>
      <c r="J40" s="318">
        <v>0.48</v>
      </c>
      <c r="K40" s="318">
        <v>0.282</v>
      </c>
      <c r="L40" s="319">
        <v>1.548</v>
      </c>
      <c r="M40" s="309">
        <f t="shared" si="4"/>
        <v>4.728</v>
      </c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13" s="24" customFormat="1" ht="13.5" customHeight="1" thickBot="1">
      <c r="A41" s="24" t="s">
        <v>127</v>
      </c>
      <c r="D41" s="176"/>
      <c r="F41" s="177"/>
      <c r="G41" s="177"/>
      <c r="H41" s="177"/>
      <c r="I41" s="177"/>
      <c r="J41" s="177"/>
      <c r="K41" s="163" t="s">
        <v>101</v>
      </c>
      <c r="L41" s="177"/>
      <c r="M41" s="178"/>
    </row>
    <row r="42" spans="1:13" s="24" customFormat="1" ht="13.5" customHeight="1" thickBot="1">
      <c r="A42" s="179"/>
      <c r="B42" s="169"/>
      <c r="C42" s="180"/>
      <c r="D42" s="181" t="s">
        <v>0</v>
      </c>
      <c r="E42" s="115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100</v>
      </c>
      <c r="M42" s="8" t="s">
        <v>14</v>
      </c>
    </row>
    <row r="43" spans="1:13" s="24" customFormat="1" ht="13.5" customHeight="1">
      <c r="A43" s="356" t="s">
        <v>97</v>
      </c>
      <c r="B43" s="433" t="s">
        <v>10</v>
      </c>
      <c r="C43" s="434"/>
      <c r="D43" s="182">
        <v>3</v>
      </c>
      <c r="E43" s="183">
        <v>4</v>
      </c>
      <c r="F43" s="131">
        <v>21</v>
      </c>
      <c r="G43" s="131">
        <v>3</v>
      </c>
      <c r="H43" s="131">
        <v>6</v>
      </c>
      <c r="I43" s="131">
        <v>10</v>
      </c>
      <c r="J43" s="131">
        <v>24</v>
      </c>
      <c r="K43" s="131"/>
      <c r="L43" s="184">
        <v>78</v>
      </c>
      <c r="M43" s="185">
        <f>SUM(C43:L43)</f>
        <v>149</v>
      </c>
    </row>
    <row r="44" spans="1:13" s="24" customFormat="1" ht="13.5" customHeight="1" thickBot="1">
      <c r="A44" s="365"/>
      <c r="B44" s="386" t="s">
        <v>9</v>
      </c>
      <c r="C44" s="435"/>
      <c r="D44" s="186">
        <v>4</v>
      </c>
      <c r="E44" s="187">
        <v>5</v>
      </c>
      <c r="F44" s="188">
        <v>23</v>
      </c>
      <c r="G44" s="188">
        <v>16</v>
      </c>
      <c r="H44" s="188">
        <v>11</v>
      </c>
      <c r="I44" s="188">
        <v>9</v>
      </c>
      <c r="J44" s="188">
        <v>14</v>
      </c>
      <c r="K44" s="188">
        <v>7</v>
      </c>
      <c r="L44" s="189">
        <v>154</v>
      </c>
      <c r="M44" s="190">
        <f>SUM(C44:L44)</f>
        <v>243</v>
      </c>
    </row>
    <row r="45" spans="1:13" s="24" customFormat="1" ht="13.5" customHeight="1" thickBot="1">
      <c r="A45" s="365"/>
      <c r="B45" s="436" t="s">
        <v>56</v>
      </c>
      <c r="C45" s="437"/>
      <c r="D45" s="159">
        <f aca="true" t="shared" si="6" ref="D45:L45">SUM(D43:D44)</f>
        <v>7</v>
      </c>
      <c r="E45" s="191">
        <f t="shared" si="6"/>
        <v>9</v>
      </c>
      <c r="F45" s="191">
        <f t="shared" si="6"/>
        <v>44</v>
      </c>
      <c r="G45" s="191">
        <f t="shared" si="6"/>
        <v>19</v>
      </c>
      <c r="H45" s="191">
        <f t="shared" si="6"/>
        <v>17</v>
      </c>
      <c r="I45" s="191">
        <f t="shared" si="6"/>
        <v>19</v>
      </c>
      <c r="J45" s="191">
        <f t="shared" si="6"/>
        <v>38</v>
      </c>
      <c r="K45" s="191">
        <f t="shared" si="6"/>
        <v>7</v>
      </c>
      <c r="L45" s="191">
        <f t="shared" si="6"/>
        <v>232</v>
      </c>
      <c r="M45" s="192">
        <f>SUM(M43:M44)</f>
        <v>392</v>
      </c>
    </row>
    <row r="46" spans="1:13" s="24" customFormat="1" ht="33.75" customHeight="1" thickBot="1">
      <c r="A46" s="366"/>
      <c r="B46" s="406" t="s">
        <v>102</v>
      </c>
      <c r="C46" s="407"/>
      <c r="D46" s="160">
        <v>24229.8</v>
      </c>
      <c r="E46" s="161">
        <v>44624.4</v>
      </c>
      <c r="F46" s="161">
        <v>177209.6</v>
      </c>
      <c r="G46" s="161">
        <v>82943.4</v>
      </c>
      <c r="H46" s="161">
        <v>90964</v>
      </c>
      <c r="I46" s="161">
        <v>87504.6</v>
      </c>
      <c r="J46" s="161">
        <v>156279.8</v>
      </c>
      <c r="K46" s="205">
        <v>29565.6</v>
      </c>
      <c r="L46" s="205">
        <v>1038575.2</v>
      </c>
      <c r="M46" s="49">
        <f>SUM(D46:L46)</f>
        <v>1731896.4</v>
      </c>
    </row>
    <row r="47" spans="1:13" ht="15.75" thickBot="1">
      <c r="A47" s="456" t="s">
        <v>66</v>
      </c>
      <c r="B47" s="456"/>
      <c r="C47" s="456"/>
      <c r="D47" s="163"/>
      <c r="E47" s="163"/>
      <c r="F47" s="163"/>
      <c r="G47" s="163"/>
      <c r="H47" s="163"/>
      <c r="I47" s="163"/>
      <c r="J47" s="163"/>
      <c r="K47" s="163" t="s">
        <v>101</v>
      </c>
      <c r="L47" s="163"/>
      <c r="M47" s="163"/>
    </row>
    <row r="48" spans="1:13" s="140" customFormat="1" ht="13.5" customHeight="1" thickBot="1">
      <c r="A48" s="422"/>
      <c r="B48" s="423"/>
      <c r="C48" s="424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40" customFormat="1" ht="13.5" customHeight="1">
      <c r="A49" s="356" t="s">
        <v>49</v>
      </c>
      <c r="B49" s="418" t="s">
        <v>25</v>
      </c>
      <c r="C49" s="344"/>
      <c r="D49" s="193">
        <v>4</v>
      </c>
      <c r="E49" s="131">
        <v>6</v>
      </c>
      <c r="F49" s="131">
        <v>21</v>
      </c>
      <c r="G49" s="131">
        <v>25</v>
      </c>
      <c r="H49" s="131">
        <v>4</v>
      </c>
      <c r="I49" s="131">
        <v>6</v>
      </c>
      <c r="J49" s="131">
        <v>7</v>
      </c>
      <c r="K49" s="131">
        <v>6</v>
      </c>
      <c r="L49" s="184">
        <v>10</v>
      </c>
      <c r="M49" s="185">
        <f>SUM(D49:L49)</f>
        <v>89</v>
      </c>
    </row>
    <row r="50" spans="1:13" s="140" customFormat="1" ht="13.5" customHeight="1">
      <c r="A50" s="365"/>
      <c r="B50" s="410" t="s">
        <v>26</v>
      </c>
      <c r="C50" s="346"/>
      <c r="D50" s="171">
        <v>3</v>
      </c>
      <c r="E50" s="134">
        <v>4</v>
      </c>
      <c r="F50" s="134">
        <v>9</v>
      </c>
      <c r="G50" s="134">
        <v>18</v>
      </c>
      <c r="H50" s="134">
        <v>2</v>
      </c>
      <c r="I50" s="134">
        <v>3</v>
      </c>
      <c r="J50" s="134">
        <v>5</v>
      </c>
      <c r="K50" s="134">
        <v>1</v>
      </c>
      <c r="L50" s="194">
        <v>6</v>
      </c>
      <c r="M50" s="195">
        <f>SUM(D50:L50)</f>
        <v>51</v>
      </c>
    </row>
    <row r="51" spans="1:13" s="140" customFormat="1" ht="15.75" thickBot="1">
      <c r="A51" s="366"/>
      <c r="B51" s="406" t="s">
        <v>126</v>
      </c>
      <c r="C51" s="407"/>
      <c r="D51" s="304">
        <v>0.147</v>
      </c>
      <c r="E51" s="305">
        <v>0.327</v>
      </c>
      <c r="F51" s="305">
        <v>0.8</v>
      </c>
      <c r="G51" s="305">
        <v>1.804</v>
      </c>
      <c r="H51" s="305">
        <v>0.132</v>
      </c>
      <c r="I51" s="305">
        <v>0.16</v>
      </c>
      <c r="J51" s="305">
        <v>0.392</v>
      </c>
      <c r="K51" s="305">
        <v>0.091</v>
      </c>
      <c r="L51" s="306">
        <v>0.436</v>
      </c>
      <c r="M51" s="307">
        <f>SUM(D51:L51)</f>
        <v>4.289000000000001</v>
      </c>
    </row>
    <row r="52" spans="1:13" s="140" customFormat="1" ht="15" customHeight="1" thickBot="1">
      <c r="A52" s="425" t="s">
        <v>66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</row>
    <row r="53" spans="1:13" s="14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100</v>
      </c>
      <c r="M53" s="8" t="s">
        <v>14</v>
      </c>
    </row>
    <row r="54" spans="1:13" s="140" customFormat="1" ht="13.5" customHeight="1" thickBot="1">
      <c r="A54" s="340" t="s">
        <v>120</v>
      </c>
      <c r="B54" s="428"/>
      <c r="C54" s="429"/>
      <c r="D54" s="198">
        <v>31</v>
      </c>
      <c r="E54" s="199">
        <v>643</v>
      </c>
      <c r="F54" s="199">
        <v>53</v>
      </c>
      <c r="G54" s="199">
        <v>39</v>
      </c>
      <c r="H54" s="199">
        <v>11</v>
      </c>
      <c r="I54" s="199">
        <v>41</v>
      </c>
      <c r="J54" s="199">
        <v>10</v>
      </c>
      <c r="K54" s="199">
        <v>4</v>
      </c>
      <c r="L54" s="200">
        <v>530</v>
      </c>
      <c r="M54" s="201">
        <f>SUM(D54:L54)</f>
        <v>1362</v>
      </c>
    </row>
    <row r="55" spans="1:13" s="140" customFormat="1" ht="13.5" customHeight="1">
      <c r="A55" s="343" t="s">
        <v>58</v>
      </c>
      <c r="B55" s="418"/>
      <c r="C55" s="418"/>
      <c r="D55" s="102">
        <v>4</v>
      </c>
      <c r="E55" s="103">
        <v>504</v>
      </c>
      <c r="F55" s="103">
        <v>21</v>
      </c>
      <c r="G55" s="103">
        <v>8</v>
      </c>
      <c r="H55" s="103">
        <v>4</v>
      </c>
      <c r="I55" s="103">
        <v>15</v>
      </c>
      <c r="J55" s="103">
        <v>3</v>
      </c>
      <c r="K55" s="103">
        <v>2</v>
      </c>
      <c r="L55" s="202">
        <v>356</v>
      </c>
      <c r="M55" s="201">
        <f>SUM(D55:L55)</f>
        <v>917</v>
      </c>
    </row>
    <row r="56" spans="1:13" s="140" customFormat="1" ht="13.5" customHeight="1">
      <c r="A56" s="345" t="s">
        <v>24</v>
      </c>
      <c r="B56" s="410"/>
      <c r="C56" s="410"/>
      <c r="D56" s="90">
        <v>27</v>
      </c>
      <c r="E56" s="41">
        <v>139</v>
      </c>
      <c r="F56" s="41">
        <v>32</v>
      </c>
      <c r="G56" s="41">
        <v>31</v>
      </c>
      <c r="H56" s="41">
        <v>7</v>
      </c>
      <c r="I56" s="41">
        <v>26</v>
      </c>
      <c r="J56" s="41">
        <v>7</v>
      </c>
      <c r="K56" s="41">
        <v>2</v>
      </c>
      <c r="L56" s="203">
        <v>174</v>
      </c>
      <c r="M56" s="91">
        <f>SUM(D56:L56)</f>
        <v>445</v>
      </c>
    </row>
    <row r="57" spans="1:13" s="140" customFormat="1" ht="13.5" customHeight="1" thickBot="1">
      <c r="A57" s="431" t="s">
        <v>125</v>
      </c>
      <c r="B57" s="432"/>
      <c r="C57" s="432"/>
      <c r="D57" s="320">
        <v>0.348</v>
      </c>
      <c r="E57" s="321">
        <v>5.927</v>
      </c>
      <c r="F57" s="321">
        <v>0.436</v>
      </c>
      <c r="G57" s="321">
        <v>0.293</v>
      </c>
      <c r="H57" s="321">
        <v>0.076</v>
      </c>
      <c r="I57" s="321">
        <v>0.254</v>
      </c>
      <c r="J57" s="321">
        <v>0.075</v>
      </c>
      <c r="K57" s="321">
        <v>0.022</v>
      </c>
      <c r="L57" s="322">
        <v>3.528</v>
      </c>
      <c r="M57" s="309">
        <f>SUM(D57:L57)</f>
        <v>10.959</v>
      </c>
    </row>
    <row r="58" spans="1:13" s="140" customFormat="1" ht="12.75" customHeight="1" thickBot="1">
      <c r="A58" s="24" t="s">
        <v>127</v>
      </c>
      <c r="B58" s="24"/>
      <c r="C58" s="24"/>
      <c r="D58" s="483"/>
      <c r="E58" s="483"/>
      <c r="F58" s="483"/>
      <c r="G58" s="483"/>
      <c r="H58" s="483"/>
      <c r="I58" s="483"/>
      <c r="J58" s="483"/>
      <c r="K58" s="163" t="s">
        <v>101</v>
      </c>
      <c r="L58" s="483"/>
      <c r="M58" s="483"/>
    </row>
    <row r="59" spans="1:13" s="140" customFormat="1" ht="15.75" thickBot="1">
      <c r="A59" s="179"/>
      <c r="B59" s="27"/>
      <c r="C59" s="180"/>
      <c r="D59" s="181" t="s">
        <v>0</v>
      </c>
      <c r="E59" s="115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40" customFormat="1" ht="15.75" customHeight="1">
      <c r="A60" s="376" t="s">
        <v>98</v>
      </c>
      <c r="B60" s="448" t="s">
        <v>10</v>
      </c>
      <c r="C60" s="449"/>
      <c r="D60" s="183">
        <v>1</v>
      </c>
      <c r="E60" s="131">
        <v>2</v>
      </c>
      <c r="F60" s="131">
        <v>3</v>
      </c>
      <c r="G60" s="131">
        <v>0</v>
      </c>
      <c r="H60" s="131">
        <v>0</v>
      </c>
      <c r="I60" s="131">
        <v>3</v>
      </c>
      <c r="J60" s="131">
        <v>1</v>
      </c>
      <c r="K60" s="131">
        <v>0</v>
      </c>
      <c r="L60" s="184">
        <v>2</v>
      </c>
      <c r="M60" s="185">
        <f>SUM(C60:L60)</f>
        <v>12</v>
      </c>
    </row>
    <row r="61" spans="1:13" s="140" customFormat="1" ht="15.75" thickBot="1">
      <c r="A61" s="419"/>
      <c r="B61" s="450" t="s">
        <v>9</v>
      </c>
      <c r="C61" s="451"/>
      <c r="D61" s="187">
        <v>0</v>
      </c>
      <c r="E61" s="188">
        <v>0</v>
      </c>
      <c r="F61" s="188">
        <v>3</v>
      </c>
      <c r="G61" s="188">
        <v>1</v>
      </c>
      <c r="H61" s="188">
        <v>1</v>
      </c>
      <c r="I61" s="188">
        <v>3</v>
      </c>
      <c r="J61" s="188">
        <v>0</v>
      </c>
      <c r="K61" s="188">
        <v>0</v>
      </c>
      <c r="L61" s="189">
        <v>1</v>
      </c>
      <c r="M61" s="190">
        <f>SUM(C61:L61)</f>
        <v>9</v>
      </c>
    </row>
    <row r="62" spans="1:13" s="140" customFormat="1" ht="15.75" thickBot="1">
      <c r="A62" s="419"/>
      <c r="B62" s="452" t="s">
        <v>56</v>
      </c>
      <c r="C62" s="453"/>
      <c r="D62" s="159">
        <f aca="true" t="shared" si="7" ref="D62:L62">SUM(D60:D61)</f>
        <v>1</v>
      </c>
      <c r="E62" s="191">
        <f t="shared" si="7"/>
        <v>2</v>
      </c>
      <c r="F62" s="191">
        <f t="shared" si="7"/>
        <v>6</v>
      </c>
      <c r="G62" s="191">
        <f t="shared" si="7"/>
        <v>1</v>
      </c>
      <c r="H62" s="191">
        <f t="shared" si="7"/>
        <v>1</v>
      </c>
      <c r="I62" s="191">
        <f t="shared" si="7"/>
        <v>6</v>
      </c>
      <c r="J62" s="191">
        <f t="shared" si="7"/>
        <v>1</v>
      </c>
      <c r="K62" s="191">
        <f t="shared" si="7"/>
        <v>0</v>
      </c>
      <c r="L62" s="191">
        <f t="shared" si="7"/>
        <v>3</v>
      </c>
      <c r="M62" s="192">
        <f>SUM(M60:M61)</f>
        <v>21</v>
      </c>
    </row>
    <row r="63" spans="1:13" s="140" customFormat="1" ht="15.75" thickBot="1">
      <c r="A63" s="420"/>
      <c r="B63" s="454" t="s">
        <v>67</v>
      </c>
      <c r="C63" s="455"/>
      <c r="D63" s="160">
        <v>0</v>
      </c>
      <c r="E63" s="161">
        <v>12449.4</v>
      </c>
      <c r="F63" s="161">
        <v>38235.799999999996</v>
      </c>
      <c r="G63" s="161">
        <v>6224.7</v>
      </c>
      <c r="H63" s="161">
        <v>6224.7</v>
      </c>
      <c r="I63" s="161">
        <v>37348.2</v>
      </c>
      <c r="J63" s="161">
        <v>6224.7</v>
      </c>
      <c r="K63" s="205">
        <v>0</v>
      </c>
      <c r="L63" s="205">
        <v>24898.8</v>
      </c>
      <c r="M63" s="49">
        <f>SUM(D63:L63)</f>
        <v>131606.3</v>
      </c>
    </row>
    <row r="64" spans="1:13" s="140" customFormat="1" ht="15">
      <c r="A64" s="24" t="s">
        <v>66</v>
      </c>
      <c r="B64" s="24"/>
      <c r="C64" s="24"/>
      <c r="D64" s="204"/>
      <c r="E64" s="204"/>
      <c r="F64" s="204"/>
      <c r="G64" s="204"/>
      <c r="H64" s="204"/>
      <c r="I64" s="204"/>
      <c r="J64" s="204"/>
      <c r="K64" s="204"/>
      <c r="L64" s="204"/>
      <c r="M64" s="204"/>
    </row>
    <row r="65" spans="1:13" s="140" customFormat="1" ht="3.75" customHeight="1">
      <c r="A65" s="206"/>
      <c r="B65" s="24"/>
      <c r="C65" s="27"/>
      <c r="D65" s="207"/>
      <c r="E65" s="207"/>
      <c r="F65" s="207"/>
      <c r="G65" s="207"/>
      <c r="H65" s="207"/>
      <c r="I65" s="207"/>
      <c r="J65" s="207"/>
      <c r="K65" s="207"/>
      <c r="L65" s="207"/>
      <c r="M65" s="178"/>
    </row>
    <row r="66" spans="1:13" s="1" customFormat="1" ht="48" customHeight="1">
      <c r="A66" s="339" t="s">
        <v>96</v>
      </c>
      <c r="B66" s="339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</row>
    <row r="67" spans="1:13" s="1" customFormat="1" ht="1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</row>
    <row r="68" ht="15.75" thickBot="1">
      <c r="A68" s="114"/>
    </row>
    <row r="69" spans="1:13" ht="15.75" thickBot="1">
      <c r="A69" s="208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51" t="s">
        <v>7</v>
      </c>
      <c r="M69" s="8" t="s">
        <v>14</v>
      </c>
    </row>
    <row r="70" spans="1:13" ht="15.75" thickBot="1">
      <c r="A70" s="425"/>
      <c r="B70" s="425"/>
      <c r="C70" s="425"/>
      <c r="D70" s="425"/>
      <c r="E70" s="425"/>
      <c r="F70" s="425"/>
      <c r="G70" s="425"/>
      <c r="H70" s="425"/>
      <c r="I70" s="425"/>
      <c r="J70" s="425"/>
      <c r="K70" s="425"/>
      <c r="L70" s="425"/>
      <c r="M70" s="425"/>
    </row>
    <row r="71" spans="1:13" s="139" customFormat="1" ht="15">
      <c r="A71" s="376" t="s">
        <v>29</v>
      </c>
      <c r="B71" s="426"/>
      <c r="C71" s="209" t="s">
        <v>73</v>
      </c>
      <c r="D71" s="297">
        <v>311</v>
      </c>
      <c r="E71" s="297">
        <v>946</v>
      </c>
      <c r="F71" s="298">
        <v>1205</v>
      </c>
      <c r="G71" s="298">
        <v>3709</v>
      </c>
      <c r="H71" s="297">
        <v>602</v>
      </c>
      <c r="I71" s="298">
        <v>3778</v>
      </c>
      <c r="J71" s="298">
        <v>1399</v>
      </c>
      <c r="K71" s="297">
        <v>471</v>
      </c>
      <c r="L71" s="297">
        <v>915</v>
      </c>
      <c r="M71" s="201">
        <f>SUM(D71:L71)</f>
        <v>13336</v>
      </c>
    </row>
    <row r="72" spans="1:13" s="139" customFormat="1" ht="45.75" thickBot="1">
      <c r="A72" s="420"/>
      <c r="B72" s="427"/>
      <c r="C72" s="210" t="s">
        <v>103</v>
      </c>
      <c r="D72" s="289">
        <v>0.26</v>
      </c>
      <c r="E72" s="290">
        <v>0.92</v>
      </c>
      <c r="F72" s="290">
        <v>1.01</v>
      </c>
      <c r="G72" s="290">
        <v>3.28</v>
      </c>
      <c r="H72" s="290">
        <v>0.55</v>
      </c>
      <c r="I72" s="290">
        <v>3.24</v>
      </c>
      <c r="J72" s="290">
        <v>1.4</v>
      </c>
      <c r="K72" s="290">
        <v>0.45</v>
      </c>
      <c r="L72" s="291">
        <v>1.01</v>
      </c>
      <c r="M72" s="211">
        <f>SUM(D72:L72)</f>
        <v>12.120000000000001</v>
      </c>
    </row>
    <row r="73" spans="1:13" s="140" customFormat="1" ht="15">
      <c r="A73" s="24" t="s">
        <v>72</v>
      </c>
      <c r="B73" s="24"/>
      <c r="C73" s="50"/>
      <c r="D73" s="100"/>
      <c r="E73" s="100"/>
      <c r="F73" s="100"/>
      <c r="G73" s="100"/>
      <c r="H73" s="100"/>
      <c r="I73" s="100"/>
      <c r="J73" s="100"/>
      <c r="K73" s="100"/>
      <c r="L73" s="100"/>
      <c r="M73" s="52"/>
    </row>
    <row r="74" spans="1:13" s="24" customFormat="1" ht="15.75" thickBot="1">
      <c r="A74" s="206"/>
      <c r="C74" s="50"/>
      <c r="D74" s="207"/>
      <c r="E74" s="207"/>
      <c r="F74" s="207"/>
      <c r="G74" s="207"/>
      <c r="H74" s="207"/>
      <c r="I74" s="207"/>
      <c r="J74" s="207"/>
      <c r="K74" s="207"/>
      <c r="L74" s="207"/>
      <c r="M74" s="178"/>
    </row>
    <row r="75" spans="1:13" ht="15">
      <c r="A75" s="376" t="s">
        <v>59</v>
      </c>
      <c r="B75" s="414"/>
      <c r="C75" s="209" t="s">
        <v>73</v>
      </c>
      <c r="D75" s="297">
        <v>899</v>
      </c>
      <c r="E75" s="297">
        <v>960</v>
      </c>
      <c r="F75" s="297">
        <v>633</v>
      </c>
      <c r="G75" s="298">
        <v>1897</v>
      </c>
      <c r="H75" s="297">
        <v>573</v>
      </c>
      <c r="I75" s="298">
        <v>2293</v>
      </c>
      <c r="J75" s="297">
        <v>671</v>
      </c>
      <c r="K75" s="297">
        <v>798</v>
      </c>
      <c r="L75" s="298">
        <v>1007</v>
      </c>
      <c r="M75" s="201">
        <f>SUM(D75:L75)</f>
        <v>9731</v>
      </c>
    </row>
    <row r="76" spans="1:13" ht="45.75" thickBot="1">
      <c r="A76" s="415"/>
      <c r="B76" s="416"/>
      <c r="C76" s="210" t="s">
        <v>103</v>
      </c>
      <c r="D76" s="289">
        <v>9.53</v>
      </c>
      <c r="E76" s="290">
        <v>10.29</v>
      </c>
      <c r="F76" s="290">
        <v>7.31</v>
      </c>
      <c r="G76" s="290">
        <v>25.18</v>
      </c>
      <c r="H76" s="290">
        <v>6.42</v>
      </c>
      <c r="I76" s="290">
        <v>30.41</v>
      </c>
      <c r="J76" s="290">
        <v>7.38</v>
      </c>
      <c r="K76" s="292">
        <v>9.51</v>
      </c>
      <c r="L76" s="291">
        <v>15.36</v>
      </c>
      <c r="M76" s="211">
        <f>SUM(D76:L76)</f>
        <v>121.39</v>
      </c>
    </row>
    <row r="77" spans="1:13" ht="15">
      <c r="A77" s="24" t="s">
        <v>72</v>
      </c>
      <c r="B77" s="143"/>
      <c r="C77" s="212"/>
      <c r="D77" s="213"/>
      <c r="E77" s="213"/>
      <c r="F77" s="213"/>
      <c r="G77" s="213"/>
      <c r="H77" s="213"/>
      <c r="I77" s="213"/>
      <c r="J77" s="213"/>
      <c r="K77" s="213"/>
      <c r="L77" s="213"/>
      <c r="M77" s="52"/>
    </row>
    <row r="78" spans="1:13" ht="15">
      <c r="A78" s="3" t="s">
        <v>62</v>
      </c>
      <c r="B78" s="143"/>
      <c r="C78" s="212"/>
      <c r="D78" s="213"/>
      <c r="E78" s="213"/>
      <c r="F78" s="213"/>
      <c r="G78" s="213"/>
      <c r="H78" s="213"/>
      <c r="I78" s="213"/>
      <c r="J78" s="213"/>
      <c r="K78" s="213"/>
      <c r="L78" s="213"/>
      <c r="M78" s="52"/>
    </row>
    <row r="79" spans="1:13" ht="30" customHeight="1">
      <c r="A79" s="413" t="s">
        <v>71</v>
      </c>
      <c r="B79" s="413"/>
      <c r="C79" s="413"/>
      <c r="D79" s="413"/>
      <c r="E79" s="413"/>
      <c r="F79" s="413"/>
      <c r="G79" s="413"/>
      <c r="H79" s="413"/>
      <c r="I79" s="413"/>
      <c r="J79" s="413"/>
      <c r="K79" s="413"/>
      <c r="L79" s="413"/>
      <c r="M79" s="413"/>
    </row>
    <row r="80" ht="15.75" thickBot="1"/>
    <row r="81" spans="1:13" ht="15">
      <c r="A81" s="376" t="s">
        <v>69</v>
      </c>
      <c r="B81" s="414"/>
      <c r="C81" s="293" t="s">
        <v>73</v>
      </c>
      <c r="D81" s="295">
        <v>132</v>
      </c>
      <c r="E81" s="295">
        <v>202</v>
      </c>
      <c r="F81" s="295">
        <v>691</v>
      </c>
      <c r="G81" s="295">
        <v>455</v>
      </c>
      <c r="H81" s="295">
        <v>144</v>
      </c>
      <c r="I81" s="295">
        <v>527</v>
      </c>
      <c r="J81" s="295">
        <v>234</v>
      </c>
      <c r="K81" s="295">
        <v>104</v>
      </c>
      <c r="L81" s="296">
        <v>473</v>
      </c>
      <c r="M81" s="201">
        <f>SUM(D81:L81)</f>
        <v>2962</v>
      </c>
    </row>
    <row r="82" spans="1:13" ht="30.75" thickBot="1">
      <c r="A82" s="420"/>
      <c r="B82" s="421"/>
      <c r="C82" s="294" t="s">
        <v>99</v>
      </c>
      <c r="D82" s="299">
        <v>0.36</v>
      </c>
      <c r="E82" s="299">
        <v>0.68</v>
      </c>
      <c r="F82" s="299">
        <v>2.31</v>
      </c>
      <c r="G82" s="299">
        <v>1.25</v>
      </c>
      <c r="H82" s="299">
        <v>0.52</v>
      </c>
      <c r="I82" s="299">
        <v>1.63</v>
      </c>
      <c r="J82" s="299">
        <v>0.73</v>
      </c>
      <c r="K82" s="299">
        <v>0.37</v>
      </c>
      <c r="L82" s="300">
        <v>1.7</v>
      </c>
      <c r="M82" s="211">
        <f>SUM(D82:L82)</f>
        <v>9.549999999999999</v>
      </c>
    </row>
    <row r="83" spans="1:13" ht="15">
      <c r="A83" s="24"/>
      <c r="B83" s="24"/>
      <c r="C83" s="24" t="s">
        <v>104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52"/>
    </row>
    <row r="84" ht="15">
      <c r="A84" s="24" t="s">
        <v>72</v>
      </c>
    </row>
  </sheetData>
  <sheetProtection/>
  <mergeCells count="63">
    <mergeCell ref="B60:C60"/>
    <mergeCell ref="B61:C61"/>
    <mergeCell ref="B62:C62"/>
    <mergeCell ref="B63:C63"/>
    <mergeCell ref="A47:C47"/>
    <mergeCell ref="A52:M52"/>
    <mergeCell ref="A14:A16"/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K19:L19"/>
    <mergeCell ref="A10:A12"/>
    <mergeCell ref="K10:L10"/>
    <mergeCell ref="K11:L11"/>
    <mergeCell ref="K12:L12"/>
    <mergeCell ref="A32:C32"/>
    <mergeCell ref="B23:M23"/>
    <mergeCell ref="B25:C25"/>
    <mergeCell ref="B24:C24"/>
    <mergeCell ref="A13:M13"/>
    <mergeCell ref="B38:C38"/>
    <mergeCell ref="A43:A46"/>
    <mergeCell ref="B43:C43"/>
    <mergeCell ref="B44:C44"/>
    <mergeCell ref="B46:C46"/>
    <mergeCell ref="B45:C45"/>
    <mergeCell ref="B39:C39"/>
    <mergeCell ref="A81:B82"/>
    <mergeCell ref="A48:C48"/>
    <mergeCell ref="A70:M70"/>
    <mergeCell ref="A71:B72"/>
    <mergeCell ref="A54:C54"/>
    <mergeCell ref="A1:M1"/>
    <mergeCell ref="C17:M17"/>
    <mergeCell ref="A23:A27"/>
    <mergeCell ref="A55:C55"/>
    <mergeCell ref="A57:C57"/>
    <mergeCell ref="A79:M79"/>
    <mergeCell ref="A75:B76"/>
    <mergeCell ref="A33:A40"/>
    <mergeCell ref="B40:C40"/>
    <mergeCell ref="A66:M66"/>
    <mergeCell ref="B37:C37"/>
    <mergeCell ref="A56:C56"/>
    <mergeCell ref="B51:C51"/>
    <mergeCell ref="B49:C49"/>
    <mergeCell ref="A60:A63"/>
    <mergeCell ref="A22:M22"/>
    <mergeCell ref="B36:C36"/>
    <mergeCell ref="B27:C27"/>
    <mergeCell ref="A30:M30"/>
    <mergeCell ref="B26:C26"/>
    <mergeCell ref="A49:A51"/>
    <mergeCell ref="B50:C50"/>
    <mergeCell ref="B33:C33"/>
    <mergeCell ref="B35:C35"/>
    <mergeCell ref="B34:C34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9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M26" sqref="M26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8.8515625" style="3" bestFit="1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471" t="s">
        <v>87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3" s="1" customFormat="1" ht="8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ht="9" customHeight="1" thickBot="1">
      <c r="A3" s="114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23" t="s">
        <v>7</v>
      </c>
      <c r="M4" s="324"/>
      <c r="N4" s="8" t="s">
        <v>14</v>
      </c>
    </row>
    <row r="5" ht="12" customHeight="1" thickBot="1"/>
    <row r="6" spans="1:14" s="139" customFormat="1" ht="12.75" customHeight="1" thickBot="1">
      <c r="A6" s="340" t="s">
        <v>122</v>
      </c>
      <c r="B6" s="428"/>
      <c r="C6" s="472"/>
      <c r="D6" s="214">
        <v>1855</v>
      </c>
      <c r="E6" s="215">
        <v>4166</v>
      </c>
      <c r="F6" s="215">
        <v>8921</v>
      </c>
      <c r="G6" s="215">
        <v>8408</v>
      </c>
      <c r="H6" s="215">
        <v>2740</v>
      </c>
      <c r="I6" s="215">
        <v>7445</v>
      </c>
      <c r="J6" s="215">
        <v>3715</v>
      </c>
      <c r="K6" s="215">
        <v>2230</v>
      </c>
      <c r="L6" s="479">
        <v>6955</v>
      </c>
      <c r="M6" s="480"/>
      <c r="N6" s="126">
        <f>SUM(D6:M6)</f>
        <v>46435</v>
      </c>
    </row>
    <row r="7" spans="1:13" s="24" customFormat="1" ht="12.75" customHeight="1" thickBot="1">
      <c r="A7" s="149"/>
      <c r="B7" s="149"/>
      <c r="C7" s="149"/>
      <c r="D7" s="216"/>
      <c r="E7" s="216"/>
      <c r="F7" s="216"/>
      <c r="G7" s="216"/>
      <c r="H7" s="216"/>
      <c r="I7" s="216"/>
      <c r="J7" s="216"/>
      <c r="K7" s="216"/>
      <c r="L7" s="216"/>
      <c r="M7" s="52"/>
    </row>
    <row r="8" spans="1:14" s="139" customFormat="1" ht="15.75" thickBot="1">
      <c r="A8" s="473" t="s">
        <v>89</v>
      </c>
      <c r="B8" s="474"/>
      <c r="C8" s="475"/>
      <c r="D8" s="217">
        <v>854</v>
      </c>
      <c r="E8" s="218">
        <v>1714</v>
      </c>
      <c r="F8" s="218">
        <v>4048</v>
      </c>
      <c r="G8" s="218">
        <v>3673</v>
      </c>
      <c r="H8" s="218">
        <v>1125</v>
      </c>
      <c r="I8" s="218">
        <v>2747</v>
      </c>
      <c r="J8" s="218">
        <v>1509</v>
      </c>
      <c r="K8" s="218">
        <v>885</v>
      </c>
      <c r="L8" s="477">
        <v>2632</v>
      </c>
      <c r="M8" s="478"/>
      <c r="N8" s="126">
        <f>SUM(D8:M8)</f>
        <v>19187</v>
      </c>
    </row>
    <row r="9" spans="1:13" s="139" customFormat="1" ht="15.75" customHeight="1" thickBot="1">
      <c r="A9" s="476" t="s">
        <v>66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  <c r="L9" s="476"/>
      <c r="M9" s="476"/>
    </row>
    <row r="10" spans="1:14" s="24" customFormat="1" ht="15.75" thickBot="1">
      <c r="A10" s="149"/>
      <c r="B10" s="149"/>
      <c r="D10" s="5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8</v>
      </c>
      <c r="K10" s="6" t="s">
        <v>6</v>
      </c>
      <c r="L10" s="26" t="s">
        <v>7</v>
      </c>
      <c r="M10" s="26" t="s">
        <v>82</v>
      </c>
      <c r="N10" s="8" t="s">
        <v>14</v>
      </c>
    </row>
    <row r="11" spans="1:14" s="24" customFormat="1" ht="15.75" thickBot="1">
      <c r="A11" s="149"/>
      <c r="B11" s="149"/>
      <c r="D11" s="10"/>
      <c r="E11" s="10"/>
      <c r="F11" s="10"/>
      <c r="G11" s="10"/>
      <c r="H11" s="10"/>
      <c r="I11" s="10"/>
      <c r="J11" s="10"/>
      <c r="K11" s="10"/>
      <c r="L11" s="219"/>
      <c r="M11" s="219"/>
      <c r="N11" s="10"/>
    </row>
    <row r="12" spans="1:14" s="139" customFormat="1" ht="16.5" customHeight="1">
      <c r="A12" s="461" t="s">
        <v>88</v>
      </c>
      <c r="B12" s="462"/>
      <c r="C12" s="220" t="s">
        <v>91</v>
      </c>
      <c r="D12" s="221">
        <v>2293</v>
      </c>
      <c r="E12" s="222">
        <v>5412</v>
      </c>
      <c r="F12" s="222">
        <v>14196</v>
      </c>
      <c r="G12" s="222">
        <v>13639</v>
      </c>
      <c r="H12" s="222">
        <v>2871</v>
      </c>
      <c r="I12" s="222">
        <v>9075</v>
      </c>
      <c r="J12" s="222">
        <v>4657</v>
      </c>
      <c r="K12" s="222">
        <v>2816</v>
      </c>
      <c r="L12" s="222">
        <v>5756</v>
      </c>
      <c r="M12" s="202">
        <v>13</v>
      </c>
      <c r="N12" s="223">
        <f>SUM(D12:M12)</f>
        <v>60728</v>
      </c>
    </row>
    <row r="13" spans="1:14" s="139" customFormat="1" ht="15">
      <c r="A13" s="463"/>
      <c r="B13" s="464"/>
      <c r="C13" s="224" t="s">
        <v>92</v>
      </c>
      <c r="D13" s="225">
        <v>713</v>
      </c>
      <c r="E13" s="226">
        <v>1421</v>
      </c>
      <c r="F13" s="226">
        <v>4252</v>
      </c>
      <c r="G13" s="226">
        <v>4118</v>
      </c>
      <c r="H13" s="226">
        <v>962</v>
      </c>
      <c r="I13" s="226">
        <v>2949</v>
      </c>
      <c r="J13" s="226">
        <v>1674</v>
      </c>
      <c r="K13" s="226">
        <v>752</v>
      </c>
      <c r="L13" s="226">
        <v>1881</v>
      </c>
      <c r="M13" s="203">
        <v>3</v>
      </c>
      <c r="N13" s="172">
        <f>SUM(D13:M13)</f>
        <v>18725</v>
      </c>
    </row>
    <row r="14" spans="1:14" s="139" customFormat="1" ht="15.75" thickBot="1">
      <c r="A14" s="465"/>
      <c r="B14" s="466"/>
      <c r="C14" s="227" t="s">
        <v>56</v>
      </c>
      <c r="D14" s="217">
        <f aca="true" t="shared" si="0" ref="D14:L14">SUM(D12:D13)</f>
        <v>3006</v>
      </c>
      <c r="E14" s="218">
        <f t="shared" si="0"/>
        <v>6833</v>
      </c>
      <c r="F14" s="218">
        <f t="shared" si="0"/>
        <v>18448</v>
      </c>
      <c r="G14" s="218">
        <f t="shared" si="0"/>
        <v>17757</v>
      </c>
      <c r="H14" s="218">
        <f t="shared" si="0"/>
        <v>3833</v>
      </c>
      <c r="I14" s="218">
        <f t="shared" si="0"/>
        <v>12024</v>
      </c>
      <c r="J14" s="218">
        <f t="shared" si="0"/>
        <v>6331</v>
      </c>
      <c r="K14" s="218">
        <f t="shared" si="0"/>
        <v>3568</v>
      </c>
      <c r="L14" s="218">
        <f t="shared" si="0"/>
        <v>7637</v>
      </c>
      <c r="M14" s="197">
        <f>SUM(M12:M13)</f>
        <v>16</v>
      </c>
      <c r="N14" s="174">
        <f>SUM(D14:M14)</f>
        <v>79453</v>
      </c>
    </row>
    <row r="15" spans="1:13" s="140" customFormat="1" ht="15.75" thickBot="1">
      <c r="A15" s="476" t="s">
        <v>66</v>
      </c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</row>
    <row r="16" spans="1:14" s="140" customFormat="1" ht="15.75" thickBot="1">
      <c r="A16" s="206"/>
      <c r="B16" s="206"/>
      <c r="C16" s="27"/>
      <c r="D16" s="5" t="s">
        <v>0</v>
      </c>
      <c r="E16" s="6" t="s">
        <v>1</v>
      </c>
      <c r="F16" s="6" t="s">
        <v>2</v>
      </c>
      <c r="G16" s="6" t="s">
        <v>3</v>
      </c>
      <c r="H16" s="6" t="s">
        <v>4</v>
      </c>
      <c r="I16" s="6" t="s">
        <v>5</v>
      </c>
      <c r="J16" s="6" t="s">
        <v>8</v>
      </c>
      <c r="K16" s="6" t="s">
        <v>6</v>
      </c>
      <c r="L16" s="323" t="s">
        <v>7</v>
      </c>
      <c r="M16" s="324"/>
      <c r="N16" s="8" t="s">
        <v>14</v>
      </c>
    </row>
    <row r="17" spans="1:13" s="140" customFormat="1" ht="15.75" thickBot="1">
      <c r="A17" s="206"/>
      <c r="B17" s="20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4" s="139" customFormat="1" ht="30">
      <c r="A18" s="457" t="s">
        <v>121</v>
      </c>
      <c r="B18" s="458"/>
      <c r="C18" s="228" t="s">
        <v>60</v>
      </c>
      <c r="D18" s="229">
        <v>28</v>
      </c>
      <c r="E18" s="230">
        <v>155</v>
      </c>
      <c r="F18" s="230">
        <v>213</v>
      </c>
      <c r="G18" s="230">
        <v>261</v>
      </c>
      <c r="H18" s="230">
        <v>165</v>
      </c>
      <c r="I18" s="230">
        <v>267</v>
      </c>
      <c r="J18" s="230">
        <v>73</v>
      </c>
      <c r="K18" s="230">
        <v>28</v>
      </c>
      <c r="L18" s="467">
        <v>83</v>
      </c>
      <c r="M18" s="468"/>
      <c r="N18" s="13">
        <f>SUM(D18:L18)</f>
        <v>1273</v>
      </c>
    </row>
    <row r="19" spans="1:14" s="139" customFormat="1" ht="13.5" customHeight="1" thickBot="1">
      <c r="A19" s="459"/>
      <c r="B19" s="460"/>
      <c r="C19" s="231" t="s">
        <v>23</v>
      </c>
      <c r="D19" s="232">
        <v>37000</v>
      </c>
      <c r="E19" s="233">
        <v>269512</v>
      </c>
      <c r="F19" s="233">
        <v>563925</v>
      </c>
      <c r="G19" s="233">
        <v>497753</v>
      </c>
      <c r="H19" s="233">
        <v>389924</v>
      </c>
      <c r="I19" s="233">
        <v>500043</v>
      </c>
      <c r="J19" s="233">
        <v>122287</v>
      </c>
      <c r="K19" s="233">
        <v>51609</v>
      </c>
      <c r="L19" s="469">
        <v>181381</v>
      </c>
      <c r="M19" s="470"/>
      <c r="N19" s="126">
        <f>SUM(D19:L19)</f>
        <v>2613434</v>
      </c>
    </row>
    <row r="20" ht="15" customHeight="1">
      <c r="A20" s="3" t="s">
        <v>65</v>
      </c>
    </row>
    <row r="21" spans="1:13" s="139" customFormat="1" ht="13.5" customHeight="1">
      <c r="A21" s="27"/>
      <c r="B21" s="27"/>
      <c r="C21" s="27"/>
      <c r="D21" s="234"/>
      <c r="E21" s="235"/>
      <c r="F21" s="234"/>
      <c r="G21" s="236"/>
      <c r="H21" s="234"/>
      <c r="I21" s="236"/>
      <c r="J21" s="236"/>
      <c r="K21" s="234"/>
      <c r="L21" s="234"/>
      <c r="M21" s="52"/>
    </row>
    <row r="22" ht="15">
      <c r="I22" s="237"/>
    </row>
    <row r="23" ht="15">
      <c r="I23" s="237"/>
    </row>
    <row r="24" ht="15">
      <c r="I24" s="142"/>
    </row>
  </sheetData>
  <sheetProtection/>
  <mergeCells count="13">
    <mergeCell ref="A1:N1"/>
    <mergeCell ref="A6:C6"/>
    <mergeCell ref="A8:C8"/>
    <mergeCell ref="A15:M15"/>
    <mergeCell ref="L8:M8"/>
    <mergeCell ref="L6:M6"/>
    <mergeCell ref="A9:M9"/>
    <mergeCell ref="A18:B19"/>
    <mergeCell ref="A12:B14"/>
    <mergeCell ref="L4:M4"/>
    <mergeCell ref="L16:M16"/>
    <mergeCell ref="L18:M18"/>
    <mergeCell ref="L19:M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N10" sqref="N10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482" t="s">
        <v>90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2" s="1" customFormat="1" ht="1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4" ht="13.5" customHeight="1" thickBot="1">
      <c r="A3" s="114"/>
      <c r="M3" s="3"/>
      <c r="N3" s="3"/>
    </row>
    <row r="4" spans="1:12" ht="15.75" thickBot="1">
      <c r="A4" s="340" t="s">
        <v>28</v>
      </c>
      <c r="B4" s="481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51" t="s">
        <v>7</v>
      </c>
      <c r="L4" s="8" t="s">
        <v>14</v>
      </c>
    </row>
    <row r="5" ht="15.75" thickBot="1"/>
    <row r="6" spans="1:14" s="139" customFormat="1" ht="15.75" thickBot="1">
      <c r="A6" s="238" t="s">
        <v>41</v>
      </c>
      <c r="B6" s="192" t="s">
        <v>42</v>
      </c>
      <c r="C6" s="239">
        <f aca="true" t="shared" si="0" ref="C6:K6">SUM(C7:C16)</f>
        <v>3050</v>
      </c>
      <c r="D6" s="239">
        <f t="shared" si="0"/>
        <v>6237</v>
      </c>
      <c r="E6" s="239">
        <f t="shared" si="0"/>
        <v>9337</v>
      </c>
      <c r="F6" s="239">
        <f t="shared" si="0"/>
        <v>13807</v>
      </c>
      <c r="G6" s="239">
        <f t="shared" si="0"/>
        <v>4047</v>
      </c>
      <c r="H6" s="239">
        <f t="shared" si="0"/>
        <v>11754</v>
      </c>
      <c r="I6" s="239">
        <f t="shared" si="0"/>
        <v>5889</v>
      </c>
      <c r="J6" s="239">
        <f t="shared" si="0"/>
        <v>3296</v>
      </c>
      <c r="K6" s="239">
        <f t="shared" si="0"/>
        <v>22153</v>
      </c>
      <c r="L6" s="31">
        <f>SUM(C6:K6)</f>
        <v>79570</v>
      </c>
      <c r="M6" s="140"/>
      <c r="N6" s="140"/>
    </row>
    <row r="7" spans="1:14" s="139" customFormat="1" ht="13.5" customHeight="1">
      <c r="A7" s="240" t="s">
        <v>31</v>
      </c>
      <c r="B7" s="241" t="s">
        <v>39</v>
      </c>
      <c r="C7" s="242">
        <v>0</v>
      </c>
      <c r="D7" s="261">
        <v>1</v>
      </c>
      <c r="E7" s="261">
        <v>0</v>
      </c>
      <c r="F7" s="261">
        <v>4</v>
      </c>
      <c r="G7" s="261">
        <v>0</v>
      </c>
      <c r="H7" s="261">
        <v>7</v>
      </c>
      <c r="I7" s="261">
        <v>1</v>
      </c>
      <c r="J7" s="261">
        <v>4</v>
      </c>
      <c r="K7" s="261">
        <v>45</v>
      </c>
      <c r="L7" s="80">
        <f aca="true" t="shared" si="1" ref="L7:L16">SUM(C7:K7)</f>
        <v>62</v>
      </c>
      <c r="M7" s="140"/>
      <c r="N7" s="140"/>
    </row>
    <row r="8" spans="1:14" s="139" customFormat="1" ht="13.5" customHeight="1">
      <c r="A8" s="240" t="s">
        <v>32</v>
      </c>
      <c r="B8" s="241" t="s">
        <v>123</v>
      </c>
      <c r="C8" s="242">
        <v>0</v>
      </c>
      <c r="D8" s="261">
        <v>0</v>
      </c>
      <c r="E8" s="261">
        <v>0</v>
      </c>
      <c r="F8" s="261">
        <v>1</v>
      </c>
      <c r="G8" s="261">
        <v>0</v>
      </c>
      <c r="H8" s="261">
        <v>1</v>
      </c>
      <c r="I8" s="261">
        <v>0</v>
      </c>
      <c r="J8" s="261">
        <v>0</v>
      </c>
      <c r="K8" s="261">
        <v>4</v>
      </c>
      <c r="L8" s="80">
        <f t="shared" si="1"/>
        <v>6</v>
      </c>
      <c r="M8" s="140"/>
      <c r="N8" s="140"/>
    </row>
    <row r="9" spans="1:14" s="139" customFormat="1" ht="13.5" customHeight="1">
      <c r="A9" s="243" t="s">
        <v>33</v>
      </c>
      <c r="B9" s="244" t="s">
        <v>40</v>
      </c>
      <c r="C9" s="242">
        <v>530</v>
      </c>
      <c r="D9" s="262">
        <v>1291</v>
      </c>
      <c r="E9" s="262">
        <v>1426</v>
      </c>
      <c r="F9" s="261">
        <v>2057</v>
      </c>
      <c r="G9" s="262">
        <v>477</v>
      </c>
      <c r="H9" s="262">
        <v>2338</v>
      </c>
      <c r="I9" s="262">
        <v>1105</v>
      </c>
      <c r="J9" s="262">
        <v>877</v>
      </c>
      <c r="K9" s="262">
        <v>3858</v>
      </c>
      <c r="L9" s="20">
        <f t="shared" si="1"/>
        <v>13959</v>
      </c>
      <c r="M9" s="140"/>
      <c r="N9" s="140"/>
    </row>
    <row r="10" spans="1:14" s="139" customFormat="1" ht="13.5" customHeight="1">
      <c r="A10" s="243" t="s">
        <v>34</v>
      </c>
      <c r="B10" s="244" t="s">
        <v>43</v>
      </c>
      <c r="C10" s="242">
        <v>0</v>
      </c>
      <c r="D10" s="262">
        <v>0</v>
      </c>
      <c r="E10" s="262">
        <v>0</v>
      </c>
      <c r="F10" s="261">
        <v>43</v>
      </c>
      <c r="G10" s="262">
        <v>63</v>
      </c>
      <c r="H10" s="262">
        <v>27</v>
      </c>
      <c r="I10" s="262">
        <v>1</v>
      </c>
      <c r="J10" s="262">
        <v>0</v>
      </c>
      <c r="K10" s="262">
        <v>115</v>
      </c>
      <c r="L10" s="20">
        <f t="shared" si="1"/>
        <v>249</v>
      </c>
      <c r="M10" s="140"/>
      <c r="N10" s="140"/>
    </row>
    <row r="11" spans="1:14" s="139" customFormat="1" ht="13.5" customHeight="1">
      <c r="A11" s="243" t="s">
        <v>35</v>
      </c>
      <c r="B11" s="244" t="s">
        <v>44</v>
      </c>
      <c r="C11" s="242">
        <v>0</v>
      </c>
      <c r="D11" s="262">
        <v>3</v>
      </c>
      <c r="E11" s="262">
        <v>1</v>
      </c>
      <c r="F11" s="261">
        <v>1</v>
      </c>
      <c r="G11" s="262">
        <v>0</v>
      </c>
      <c r="H11" s="262">
        <v>2</v>
      </c>
      <c r="I11" s="262">
        <v>0</v>
      </c>
      <c r="J11" s="262">
        <v>0</v>
      </c>
      <c r="K11" s="262">
        <v>7</v>
      </c>
      <c r="L11" s="20">
        <f t="shared" si="1"/>
        <v>14</v>
      </c>
      <c r="M11" s="140"/>
      <c r="N11" s="140"/>
    </row>
    <row r="12" spans="1:14" s="139" customFormat="1" ht="13.5" customHeight="1">
      <c r="A12" s="243" t="s">
        <v>36</v>
      </c>
      <c r="B12" s="244" t="s">
        <v>45</v>
      </c>
      <c r="C12" s="242">
        <v>1824</v>
      </c>
      <c r="D12" s="262">
        <v>3117</v>
      </c>
      <c r="E12" s="262">
        <v>4245</v>
      </c>
      <c r="F12" s="261">
        <v>7538</v>
      </c>
      <c r="G12" s="262">
        <v>2375</v>
      </c>
      <c r="H12" s="262">
        <v>6500</v>
      </c>
      <c r="I12" s="262">
        <v>3311</v>
      </c>
      <c r="J12" s="262">
        <v>1711</v>
      </c>
      <c r="K12" s="262">
        <v>10593</v>
      </c>
      <c r="L12" s="20">
        <f t="shared" si="1"/>
        <v>41214</v>
      </c>
      <c r="M12" s="140"/>
      <c r="N12" s="140"/>
    </row>
    <row r="13" spans="1:14" s="139" customFormat="1" ht="13.5" customHeight="1">
      <c r="A13" s="243" t="s">
        <v>37</v>
      </c>
      <c r="B13" s="244" t="s">
        <v>46</v>
      </c>
      <c r="C13" s="242">
        <v>696</v>
      </c>
      <c r="D13" s="262">
        <v>1816</v>
      </c>
      <c r="E13" s="262">
        <v>3665</v>
      </c>
      <c r="F13" s="261">
        <v>4157</v>
      </c>
      <c r="G13" s="262">
        <v>1130</v>
      </c>
      <c r="H13" s="262">
        <v>2807</v>
      </c>
      <c r="I13" s="262">
        <v>1471</v>
      </c>
      <c r="J13" s="262">
        <v>701</v>
      </c>
      <c r="K13" s="262">
        <v>7512</v>
      </c>
      <c r="L13" s="20">
        <f t="shared" si="1"/>
        <v>23955</v>
      </c>
      <c r="M13" s="140"/>
      <c r="N13" s="140"/>
    </row>
    <row r="14" spans="1:14" s="139" customFormat="1" ht="13.5" customHeight="1">
      <c r="A14" s="243" t="s">
        <v>38</v>
      </c>
      <c r="B14" s="244" t="s">
        <v>47</v>
      </c>
      <c r="C14" s="242">
        <v>0</v>
      </c>
      <c r="D14" s="262">
        <v>0</v>
      </c>
      <c r="E14" s="262">
        <v>0</v>
      </c>
      <c r="F14" s="261">
        <v>0</v>
      </c>
      <c r="G14" s="262">
        <v>0</v>
      </c>
      <c r="H14" s="262">
        <v>0</v>
      </c>
      <c r="I14" s="262">
        <v>0</v>
      </c>
      <c r="J14" s="262">
        <v>3</v>
      </c>
      <c r="K14" s="262">
        <v>1</v>
      </c>
      <c r="L14" s="20">
        <f t="shared" si="1"/>
        <v>4</v>
      </c>
      <c r="M14" s="140"/>
      <c r="N14" s="140"/>
    </row>
    <row r="15" spans="1:14" s="139" customFormat="1" ht="13.5" customHeight="1">
      <c r="A15" s="243" t="s">
        <v>63</v>
      </c>
      <c r="B15" s="244" t="s">
        <v>64</v>
      </c>
      <c r="C15" s="245">
        <v>0</v>
      </c>
      <c r="D15" s="262">
        <v>4</v>
      </c>
      <c r="E15" s="262">
        <v>0</v>
      </c>
      <c r="F15" s="261">
        <v>1</v>
      </c>
      <c r="G15" s="262">
        <v>0</v>
      </c>
      <c r="H15" s="262">
        <v>0</v>
      </c>
      <c r="I15" s="262">
        <v>0</v>
      </c>
      <c r="J15" s="262">
        <v>0</v>
      </c>
      <c r="K15" s="262">
        <v>11</v>
      </c>
      <c r="L15" s="106">
        <f t="shared" si="1"/>
        <v>16</v>
      </c>
      <c r="M15" s="140"/>
      <c r="N15" s="140"/>
    </row>
    <row r="16" spans="1:14" s="139" customFormat="1" ht="13.5" customHeight="1" thickBot="1">
      <c r="A16" s="246" t="s">
        <v>27</v>
      </c>
      <c r="B16" s="247" t="s">
        <v>48</v>
      </c>
      <c r="C16" s="248">
        <v>0</v>
      </c>
      <c r="D16" s="263">
        <v>5</v>
      </c>
      <c r="E16" s="263">
        <v>0</v>
      </c>
      <c r="F16" s="264">
        <v>5</v>
      </c>
      <c r="G16" s="263">
        <v>2</v>
      </c>
      <c r="H16" s="263">
        <v>72</v>
      </c>
      <c r="I16" s="263">
        <v>0</v>
      </c>
      <c r="J16" s="263">
        <v>0</v>
      </c>
      <c r="K16" s="263">
        <v>7</v>
      </c>
      <c r="L16" s="126">
        <f t="shared" si="1"/>
        <v>91</v>
      </c>
      <c r="M16" s="140"/>
      <c r="N16" s="140"/>
    </row>
    <row r="17" spans="1:6" ht="15">
      <c r="A17" s="249" t="s">
        <v>66</v>
      </c>
      <c r="B17" s="250"/>
      <c r="C17" s="251"/>
      <c r="D17" s="250"/>
      <c r="E17" s="251"/>
      <c r="F17" s="250"/>
    </row>
    <row r="18" spans="2:6" ht="15">
      <c r="B18" s="250"/>
      <c r="C18" s="250"/>
      <c r="D18" s="250"/>
      <c r="E18" s="250"/>
      <c r="F18" s="250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2019-07-15T12:48:42Z</cp:lastPrinted>
  <dcterms:created xsi:type="dcterms:W3CDTF">2008-05-07T12:20:43Z</dcterms:created>
  <dcterms:modified xsi:type="dcterms:W3CDTF">2019-07-29T12:22:07Z</dcterms:modified>
  <cp:category/>
  <cp:version/>
  <cp:contentType/>
  <cp:contentStatus/>
</cp:coreProperties>
</file>